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win\folderyp\alandzwojczak\pulpit\SESJA XLI\"/>
    </mc:Choice>
  </mc:AlternateContent>
  <bookViews>
    <workbookView xWindow="0" yWindow="0" windowWidth="28800" windowHeight="12330" tabRatio="886"/>
  </bookViews>
  <sheets>
    <sheet name="Arkusz1" sheetId="1" r:id="rId1"/>
    <sheet name="Arkusz2" sheetId="2" r:id="rId2"/>
  </sheets>
  <definedNames>
    <definedName name="_xlnm.Print_Titles" localSheetId="0">Arkusz1!$5:$6</definedName>
  </definedNames>
  <calcPr calcId="162913"/>
</workbook>
</file>

<file path=xl/calcChain.xml><?xml version="1.0" encoding="utf-8"?>
<calcChain xmlns="http://schemas.openxmlformats.org/spreadsheetml/2006/main">
  <c r="F24" i="1" l="1"/>
  <c r="F20" i="1" l="1"/>
  <c r="F21" i="1" l="1"/>
  <c r="E22" i="1"/>
  <c r="F109" i="1"/>
  <c r="E94" i="1" l="1"/>
  <c r="D94" i="1"/>
  <c r="F93" i="1"/>
  <c r="F94" i="1" s="1"/>
  <c r="F110" i="1" l="1"/>
  <c r="E49" i="1" l="1"/>
  <c r="D49" i="1"/>
  <c r="F48" i="1"/>
  <c r="F49" i="1" s="1"/>
  <c r="F64" i="1" l="1"/>
  <c r="E30" i="1" l="1"/>
  <c r="D30" i="1"/>
  <c r="F29" i="1"/>
  <c r="F30" i="1" s="1"/>
  <c r="F95" i="1" l="1"/>
  <c r="F96" i="1" s="1"/>
  <c r="E96" i="1"/>
  <c r="D96" i="1"/>
  <c r="F65" i="1" l="1"/>
  <c r="E107" i="1"/>
  <c r="D107" i="1"/>
  <c r="F106" i="1"/>
  <c r="F113" i="1"/>
  <c r="F102" i="1"/>
  <c r="E51" i="1" l="1"/>
  <c r="D51" i="1"/>
  <c r="F50" i="1"/>
  <c r="F51" i="1" s="1"/>
  <c r="E71" i="1" l="1"/>
  <c r="D71" i="1"/>
  <c r="F70" i="1"/>
  <c r="F76" i="1"/>
  <c r="F77" i="1" s="1"/>
  <c r="E77" i="1"/>
  <c r="D77" i="1"/>
  <c r="F19" i="1"/>
  <c r="F66" i="1"/>
  <c r="E47" i="1"/>
  <c r="D47" i="1"/>
  <c r="F46" i="1"/>
  <c r="F47" i="1" s="1"/>
  <c r="F63" i="1"/>
  <c r="E84" i="1"/>
  <c r="D84" i="1"/>
  <c r="F83" i="1"/>
  <c r="F84" i="1" s="1"/>
  <c r="E104" i="1"/>
  <c r="D104" i="1"/>
  <c r="F103" i="1"/>
  <c r="D22" i="1"/>
  <c r="F18" i="1"/>
  <c r="E56" i="1"/>
  <c r="D56" i="1"/>
  <c r="F53" i="1"/>
  <c r="F54" i="1"/>
  <c r="F56" i="1" s="1"/>
  <c r="F55" i="1"/>
  <c r="F52" i="1"/>
  <c r="E88" i="1"/>
  <c r="D88" i="1"/>
  <c r="F87" i="1"/>
  <c r="F100" i="1"/>
  <c r="F10" i="1"/>
  <c r="E75" i="1"/>
  <c r="D75" i="1"/>
  <c r="F74" i="1"/>
  <c r="F67" i="1"/>
  <c r="E68" i="1"/>
  <c r="D68" i="1"/>
  <c r="F111" i="1"/>
  <c r="F112" i="1"/>
  <c r="F114" i="1"/>
  <c r="F108" i="1"/>
  <c r="F105" i="1"/>
  <c r="F107" i="1" s="1"/>
  <c r="F101" i="1"/>
  <c r="F99" i="1"/>
  <c r="F98" i="1"/>
  <c r="F97" i="1"/>
  <c r="F91" i="1"/>
  <c r="F92" i="1" s="1"/>
  <c r="F89" i="1"/>
  <c r="F90" i="1" s="1"/>
  <c r="F86" i="1"/>
  <c r="F85" i="1"/>
  <c r="F81" i="1"/>
  <c r="F80" i="1"/>
  <c r="F82" i="1" s="1"/>
  <c r="F78" i="1"/>
  <c r="F79" i="1" s="1"/>
  <c r="F73" i="1"/>
  <c r="F72" i="1"/>
  <c r="F69" i="1"/>
  <c r="F62" i="1"/>
  <c r="F61" i="1"/>
  <c r="F36" i="1"/>
  <c r="F33" i="1"/>
  <c r="F32" i="1"/>
  <c r="F31" i="1"/>
  <c r="F23" i="1"/>
  <c r="F17" i="1"/>
  <c r="F16" i="1"/>
  <c r="F15" i="1"/>
  <c r="F13" i="1"/>
  <c r="F11" i="1"/>
  <c r="F12" i="1" s="1"/>
  <c r="F7" i="1"/>
  <c r="E115" i="1"/>
  <c r="E92" i="1"/>
  <c r="E90" i="1"/>
  <c r="E82" i="1"/>
  <c r="E79" i="1"/>
  <c r="E60" i="1"/>
  <c r="E58" i="1"/>
  <c r="E45" i="1"/>
  <c r="E43" i="1"/>
  <c r="E41" i="1"/>
  <c r="E39" i="1"/>
  <c r="E37" i="1"/>
  <c r="E34" i="1"/>
  <c r="E28" i="1"/>
  <c r="E25" i="1"/>
  <c r="E12" i="1"/>
  <c r="E9" i="1"/>
  <c r="D115" i="1"/>
  <c r="D92" i="1"/>
  <c r="D90" i="1"/>
  <c r="D82" i="1"/>
  <c r="D79" i="1"/>
  <c r="D60" i="1"/>
  <c r="D58" i="1"/>
  <c r="D45" i="1"/>
  <c r="D43" i="1"/>
  <c r="D41" i="1"/>
  <c r="D39" i="1"/>
  <c r="D37" i="1"/>
  <c r="D34" i="1"/>
  <c r="D28" i="1"/>
  <c r="D25" i="1"/>
  <c r="D12" i="1"/>
  <c r="D9" i="1"/>
  <c r="F28" i="1"/>
  <c r="F60" i="1"/>
  <c r="F39" i="1"/>
  <c r="G75" i="1"/>
  <c r="H75" i="1"/>
  <c r="I75" i="1"/>
  <c r="G9" i="1"/>
  <c r="H9" i="1"/>
  <c r="I9" i="1"/>
  <c r="F41" i="1"/>
  <c r="G41" i="1"/>
  <c r="H41" i="1"/>
  <c r="I41" i="1"/>
  <c r="G90" i="1"/>
  <c r="H90" i="1"/>
  <c r="I90" i="1"/>
  <c r="G28" i="1"/>
  <c r="H28" i="1"/>
  <c r="I28" i="1"/>
  <c r="I115" i="1"/>
  <c r="I104" i="1"/>
  <c r="I92" i="1"/>
  <c r="I68" i="1"/>
  <c r="I45" i="1"/>
  <c r="I43" i="1"/>
  <c r="I25" i="1"/>
  <c r="I22" i="1"/>
  <c r="I12" i="1"/>
  <c r="I116" i="1"/>
  <c r="G68" i="1"/>
  <c r="H68" i="1"/>
  <c r="G25" i="1"/>
  <c r="H25" i="1"/>
  <c r="F43" i="1"/>
  <c r="G43" i="1"/>
  <c r="H43" i="1"/>
  <c r="H116" i="1"/>
  <c r="G22" i="1"/>
  <c r="H22" i="1"/>
  <c r="G115" i="1"/>
  <c r="H115" i="1"/>
  <c r="G104" i="1"/>
  <c r="H104" i="1"/>
  <c r="G92" i="1"/>
  <c r="H92" i="1"/>
  <c r="F45" i="1"/>
  <c r="G45" i="1"/>
  <c r="H45" i="1"/>
  <c r="G12" i="1"/>
  <c r="H12" i="1"/>
  <c r="G116" i="1"/>
  <c r="F57" i="1"/>
  <c r="F58" i="1" s="1"/>
  <c r="F37" i="1"/>
  <c r="F75" i="1" l="1"/>
  <c r="F8" i="1"/>
  <c r="F9" i="1" s="1"/>
  <c r="F34" i="1"/>
  <c r="D116" i="1"/>
  <c r="E116" i="1"/>
  <c r="F115" i="1"/>
  <c r="F25" i="1"/>
  <c r="F68" i="1"/>
  <c r="F104" i="1"/>
  <c r="F22" i="1"/>
  <c r="F88" i="1"/>
  <c r="F71" i="1"/>
  <c r="F116" i="1" l="1"/>
</calcChain>
</file>

<file path=xl/sharedStrings.xml><?xml version="1.0" encoding="utf-8"?>
<sst xmlns="http://schemas.openxmlformats.org/spreadsheetml/2006/main" count="286" uniqueCount="177">
  <si>
    <t>klasyfikacja budżetowa</t>
  </si>
  <si>
    <t>Nazwa zadania</t>
  </si>
  <si>
    <t>Razem 60014</t>
  </si>
  <si>
    <t>Drogi publiczne powiatowe</t>
  </si>
  <si>
    <t>Razem 60016</t>
  </si>
  <si>
    <t>Drogi publiczne gminne</t>
  </si>
  <si>
    <t>Razem 70005</t>
  </si>
  <si>
    <t>Gospodarka gruntami i nieruchomościami</t>
  </si>
  <si>
    <t>Urzędy gmin</t>
  </si>
  <si>
    <t>Razem 75411</t>
  </si>
  <si>
    <t>Komendy Powiatowe Państwowej Straży Pożarnej</t>
  </si>
  <si>
    <t>Razem 75495</t>
  </si>
  <si>
    <t>Bezpieczeństwo publiczne Pozostała działalność</t>
  </si>
  <si>
    <t>Razem 80148</t>
  </si>
  <si>
    <t>Razem 90015</t>
  </si>
  <si>
    <t>Oświetlenie ulic, placów i dróg</t>
  </si>
  <si>
    <t>Razem 90019</t>
  </si>
  <si>
    <t>Gospodarka komunalna i ochrona środowiska</t>
  </si>
  <si>
    <t>Razem 92109</t>
  </si>
  <si>
    <t>Domy i ośrodki kultury, świetlice i kluby</t>
  </si>
  <si>
    <t>Razem 92605</t>
  </si>
  <si>
    <t>Zadania w zakresie kultury fizycznej</t>
  </si>
  <si>
    <t>OGÓŁEM</t>
  </si>
  <si>
    <t>Razem 75412</t>
  </si>
  <si>
    <t>Ochotnicze Straże Pożarne</t>
  </si>
  <si>
    <t>Szkoły podstawowe</t>
  </si>
  <si>
    <t>Razem 80101</t>
  </si>
  <si>
    <t>Zespoły obsługi ekonomiczno-administracyjnej szkół</t>
  </si>
  <si>
    <t>Razem 01010</t>
  </si>
  <si>
    <t>Infrastruktura wodociągowa i sanitacyjna wsi</t>
  </si>
  <si>
    <t>Razem 75405</t>
  </si>
  <si>
    <t>Komendy Powiatowe Policji</t>
  </si>
  <si>
    <t>zadanie będzie w Centrum Kultury</t>
  </si>
  <si>
    <t>dodatkowo chcą na: odpłatne  służby oraz zakup umeblowania</t>
  </si>
  <si>
    <t>Razem 75818</t>
  </si>
  <si>
    <t>Rezerwy ogólne i celowe</t>
  </si>
  <si>
    <t>Rezerwa na wydatki majątkowe</t>
  </si>
  <si>
    <t>Przedszkola</t>
  </si>
  <si>
    <t>Razem 80104</t>
  </si>
  <si>
    <t xml:space="preserve">Rozdział </t>
  </si>
  <si>
    <t>Paragraf</t>
  </si>
  <si>
    <t xml:space="preserve">Planowane wydatki majątkowe w 2017 roku </t>
  </si>
  <si>
    <t>Razem 70023</t>
  </si>
  <si>
    <t>Budżet 2017</t>
  </si>
  <si>
    <t>01010</t>
  </si>
  <si>
    <t>Kompleksowe zagospodarowanie ścieków w zlewni rzeki Obry</t>
  </si>
  <si>
    <t>Budowa kanalizacji sanitarnej w Gminie Śmigiel na terenie wsi Bronikowo i Glińsko</t>
  </si>
  <si>
    <t>6050</t>
  </si>
  <si>
    <t>6300</t>
  </si>
  <si>
    <t>Udzielenie pomocy finansowej dla Powiatu Kościańskiego z przeznaczeniem na inwestycje na drogach powiatowych</t>
  </si>
  <si>
    <t>60014</t>
  </si>
  <si>
    <t>Osiedle Nr 2 -Wykonanie projektów na modernizację ulic: Rudnickiego, Słowackiego i Witaszka</t>
  </si>
  <si>
    <t>60016</t>
  </si>
  <si>
    <t>Przebudowa drogi gminnej Karśnice - Nowy Białcz</t>
  </si>
  <si>
    <t>Sołectwo Machcin - projekt drogi gminnej</t>
  </si>
  <si>
    <t>Śmigiel - Modernizacja energetyczna budynków użyteczności publicznej w Śmiglu (Centrum Kultury i Szkoły Podstawowej, Gimnazjum wraz z salą gimnastyczną)</t>
  </si>
  <si>
    <t>70005</t>
  </si>
  <si>
    <t>Wykup gruntów</t>
  </si>
  <si>
    <t>6060</t>
  </si>
  <si>
    <t>Razem 75023</t>
  </si>
  <si>
    <t>75023</t>
  </si>
  <si>
    <t>Urząd - Zakup oprogramowania do monitorowania bezpieczeństwa sieci komputerowej</t>
  </si>
  <si>
    <t>Urząd - zakup serwera poczty wraz ze subskrypcją ochrony</t>
  </si>
  <si>
    <t>Urząd - Klimatyzacja w budynku Urzędu</t>
  </si>
  <si>
    <t>Razem 75085</t>
  </si>
  <si>
    <t>75085</t>
  </si>
  <si>
    <t xml:space="preserve">Centrum Usług Wspólnych - Wykonanie wiaty rowerowej </t>
  </si>
  <si>
    <t xml:space="preserve">Centrum Usług Wspólnych - Realizacja systemu monitoringu </t>
  </si>
  <si>
    <t>6800</t>
  </si>
  <si>
    <t>Rezerwy majątkowe</t>
  </si>
  <si>
    <t>80101</t>
  </si>
  <si>
    <t>Zespół Szkół w Czaczu - Postawienie płotu przy drodze S 5</t>
  </si>
  <si>
    <t>Zespół Szkół w Czaczu - Wymiana dachu i tynkowanie pomieszczenia gospodarczego</t>
  </si>
  <si>
    <t xml:space="preserve">Śmigiel - Rozbudowa przedszkola </t>
  </si>
  <si>
    <t>80104</t>
  </si>
  <si>
    <t>80148</t>
  </si>
  <si>
    <t>Zespół Szkół w Starym Bojanowie - zakup zmywarki do kuchni w Przedszkolu</t>
  </si>
  <si>
    <t>Zespół Szkół w Starym Bojanowie - zakup pieca konwekcyjnego - kuchnia w Szkole</t>
  </si>
  <si>
    <t>Razem 85219</t>
  </si>
  <si>
    <t>85219</t>
  </si>
  <si>
    <t>Ośrodek Pomocy Społecznej - montaż klimatyzatorów w czterech pomieszczeniach Ośrodka Pomocy Społecznej</t>
  </si>
  <si>
    <t>Razem 85417</t>
  </si>
  <si>
    <t>85417</t>
  </si>
  <si>
    <t>Szkolne Schronisko Młodzieżowe - Utworzenie nowej sieci elektrycznej i sieci antenowej</t>
  </si>
  <si>
    <t>Szkolne Schronisko Młodzieżowe - zakup klimatyzatora</t>
  </si>
  <si>
    <t>90004</t>
  </si>
  <si>
    <t>Razem 90004</t>
  </si>
  <si>
    <t>Sołectwo Bruszczewo - zakup kosiarki</t>
  </si>
  <si>
    <t>Sołectwo Jezierzyce - zakup kosiarki</t>
  </si>
  <si>
    <t>92109</t>
  </si>
  <si>
    <t>Osiedle Nr 4 - Rozwój zaplecza rekreacyjno - sportowego na terenie Osiedla - zakup i montaż placów zabaw przy ulicach: Bukowa i Kozielskiego</t>
  </si>
  <si>
    <t>Wonieść - Utwardzenie terenu przy świetlicy</t>
  </si>
  <si>
    <t>Sołectwo Karmin - zakup komory chłodniczej</t>
  </si>
  <si>
    <t>Sołectwo Stare Bojanowo - zakup chłodni</t>
  </si>
  <si>
    <t>90015</t>
  </si>
  <si>
    <t>Dofinansowanie budowy przydomowych oczyszczalni i usuwanie odpadów powstałych przy likwidacji azbestu</t>
  </si>
  <si>
    <t>92605</t>
  </si>
  <si>
    <t>Razem 92195</t>
  </si>
  <si>
    <t>92195</t>
  </si>
  <si>
    <t>Sołectwo Stara Przysieka Druga - plac zabaw</t>
  </si>
  <si>
    <t>Śmigiel - modernizacja boiska sportowego</t>
  </si>
  <si>
    <t>Sołectwo Wydorowo - Postawienie wiaty ogrodowej oraz doposażenie terenu rekreacyjnego</t>
  </si>
  <si>
    <t>Utrzymanie zieleni</t>
  </si>
  <si>
    <t>Wykonanie oświetlenia na terenie Gminy Śmigiel</t>
  </si>
  <si>
    <t>Szkolne Schronisko Młodzieżowe</t>
  </si>
  <si>
    <t>Pozostała działalność w zakresie kultury</t>
  </si>
  <si>
    <t xml:space="preserve">Ośrodek Pomocy Społecznej </t>
  </si>
  <si>
    <t>Urząd</t>
  </si>
  <si>
    <t>Rezerwy</t>
  </si>
  <si>
    <t>Wspólna Obsługa jst</t>
  </si>
  <si>
    <t>6230</t>
  </si>
  <si>
    <t>75818</t>
  </si>
  <si>
    <t>90019</t>
  </si>
  <si>
    <t>Przebudowa drogi w Glińsku</t>
  </si>
  <si>
    <t>Przebudowa ulicy Ariańskiej w Śmiglu</t>
  </si>
  <si>
    <t>Śmigiel - Budowa trybun sportowych na boisku w Śmiglu</t>
  </si>
  <si>
    <t>Czacz - Budowa trybun sportowych na boisku w Czaczu</t>
  </si>
  <si>
    <t>Stare Bojanowo - Budowa boiska sportowego</t>
  </si>
  <si>
    <t>Zmiany</t>
  </si>
  <si>
    <t>Budżet 2017               po zmianach</t>
  </si>
  <si>
    <t>Przedszkole Samorządowe w Śmiglu - zakup zmywarki</t>
  </si>
  <si>
    <t>Dofinansowanie do Powiatu Kościańskiego - Budowa drogi powiatowej  od drogi powiatowej nr 3903P Boguszyn - Bronikowo do węzła planowanej drogi ekspresowej w Nietążkowie" w ramach zadania " Budowa i przebudowa drogi powiatowej nr 3903P na odcinku od drogi wojewódzkiej 305 do węzła drogi S5 - Nietążkowo</t>
  </si>
  <si>
    <t>Zespół Szkół w Bronikowie - Rozbudowa z przebudową budynku szkoły w Bronikowie</t>
  </si>
  <si>
    <t>Sołectwo Chełkowo - zakup namiotu</t>
  </si>
  <si>
    <t>Sołectwo Stare Bojanowo - zakup kosiarki</t>
  </si>
  <si>
    <t>75495</t>
  </si>
  <si>
    <t>Śmigiel - Rozbudowa sieci teletransmisyjnej światłowodowej na terenie Targowiska miejskiego - na potrzeby monitoringu wizyjnego</t>
  </si>
  <si>
    <t>Śmigiel - Wymiana i montaż nowych kamer monitoringu wizyjnego - teren Targowiska miejskiego</t>
  </si>
  <si>
    <t>Śmigiel - Monitoring wizyjny ulica Jagiellońska, przejście do ulicy Zdrojowej</t>
  </si>
  <si>
    <t>Śmigiel - Dostawa i montaż Rejestratora IP Monitoringu wizyjnego do serwerowni Urzędu Miejskiego</t>
  </si>
  <si>
    <t>Pozostała działalność w zakresie bezpieczeństwa</t>
  </si>
  <si>
    <t>Przebudowa parkingu przy ulicy Świętego Wita w Śmiglu (cmentarz)</t>
  </si>
  <si>
    <t>Przebudowa drogi pomiędzy ulicą Matejki a Aleją Bohaterów w Śmiglu wraz z budową parkingu wzdłuż Alei Bohaterów</t>
  </si>
  <si>
    <t>Nietążkowo - Zmiana sposobu użytkowania pomieszczeń lokalu mieszkalnego świetlicy wiejskiej na bibliotekę publiczną wraz z przebudową i rozbudową</t>
  </si>
  <si>
    <t>6050/6058</t>
  </si>
  <si>
    <t>Zakup tablicy multimedialnej (w ramach projektu: W Gminie Śmigiel ekologicznie segregujemy - dzięki konkursom i ulotce to wiemy)</t>
  </si>
  <si>
    <t>Zespół Szkół w Czaczu - Wykonanie wentylacji grawitacyjnej dla kotłowni mieszczących się w piwnicach dawnego pałacu i dawnej oficynie wschodniej (zgodnie z wytycznymi Wielkopolskiego Wojewódzkiego Konserwatora Zabytków)</t>
  </si>
  <si>
    <t>75405</t>
  </si>
  <si>
    <t>6170</t>
  </si>
  <si>
    <t>Dofinansowanie radiowozu - wpłaty jednostek na państwowy fundusz celowy</t>
  </si>
  <si>
    <t>90002</t>
  </si>
  <si>
    <t>Razem 90002</t>
  </si>
  <si>
    <t>Gospodarka odpadami</t>
  </si>
  <si>
    <t>Przebudowa drogi gminnej w Starej Przysiece Pierwszej</t>
  </si>
  <si>
    <t>Razem 85111</t>
  </si>
  <si>
    <t>Szpitale ogólne</t>
  </si>
  <si>
    <t>Dotacja celowa na pomoc finansową dla Starostwa Powiatowego w Kościanie - Szpital w Kościanie</t>
  </si>
  <si>
    <t>85111</t>
  </si>
  <si>
    <t xml:space="preserve">Przedszkole w Śmiglu - budowa chodnika w Żegrówku </t>
  </si>
  <si>
    <t>75412</t>
  </si>
  <si>
    <t>Ochotnicze straże pożarne</t>
  </si>
  <si>
    <t>Zakup ciężkiego samochodu ciężarowego ratowniczo - gaśniczego z napędem 4 x 4</t>
  </si>
  <si>
    <t>Sołectwo Brońsko - zakup karuzeli na plac zabaw</t>
  </si>
  <si>
    <t>Sołectwo Czaczyk - zakup elementu siłowni zewnętrznej</t>
  </si>
  <si>
    <t>Sołectwo Karśnice - zakup karuzeli na placu zabaw</t>
  </si>
  <si>
    <t>Sołectwo Olszewo - zakup zjeżdżalni</t>
  </si>
  <si>
    <t>Zespół Szkół w Bronikowie - zakup traktora ogrodowego do koszenia trawy w parku</t>
  </si>
  <si>
    <t>Razem 92105</t>
  </si>
  <si>
    <t>Pozostałe zadania w zakresie kultury</t>
  </si>
  <si>
    <t>92105</t>
  </si>
  <si>
    <t>6050/6058/6059</t>
  </si>
  <si>
    <t>75022</t>
  </si>
  <si>
    <t>Zakup urządzenia wielofunkcyjnego</t>
  </si>
  <si>
    <t>Razem 75022</t>
  </si>
  <si>
    <t>Rada gminy</t>
  </si>
  <si>
    <t xml:space="preserve">                  </t>
  </si>
  <si>
    <t>Szkoła Podstawowa w Śmiglu - Zakup urządzenia wielofunkcyjnego</t>
  </si>
  <si>
    <t>75411</t>
  </si>
  <si>
    <t>Dofinansowanie ochotniczej straży pożarnej - wpłaty jednostek na państwowy fundusz celowy</t>
  </si>
  <si>
    <t>90095</t>
  </si>
  <si>
    <t>Razem 90095</t>
  </si>
  <si>
    <t>Gospodarka komunalna i ochrona środowiska pozostała działalność</t>
  </si>
  <si>
    <t>Dofinansowanie kosztów realizacji zakupów inwestycyjnych jednostek nie zaliczanych do jednostek nie zaliczanych do sektora finansów publicznych</t>
  </si>
  <si>
    <t>Śmigiel - modernizacja boiska sportowego- Pilotażowy program modernizacji infrastruktury sportowej  - Mały Klub</t>
  </si>
  <si>
    <t>Sołectwo Żegrówko-Modernizacja ulicy Leśnej</t>
  </si>
  <si>
    <t>do Uchwały Nr XLI/305/17 Rady Miejskiej Śmigla z dnia 28 grudnia 2017 roku</t>
  </si>
  <si>
    <t>Załącznik Nr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</si>
</sst>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i/>
      <sz val="18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0" fillId="3" borderId="0" xfId="0" applyFill="1"/>
    <xf numFmtId="3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3" fontId="1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3" fillId="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3" fontId="11" fillId="3" borderId="7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1" fillId="4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center"/>
    </xf>
    <xf numFmtId="3" fontId="9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3" fontId="9" fillId="7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49" fontId="11" fillId="4" borderId="6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/>
    </xf>
    <xf numFmtId="3" fontId="11" fillId="4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 vertical="center" wrapText="1"/>
    </xf>
    <xf numFmtId="3" fontId="11" fillId="4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4" xfId="0" applyNumberFormat="1" applyFont="1" applyFill="1" applyBorder="1" applyAlignment="1">
      <alignment horizontal="center" vertical="center"/>
    </xf>
    <xf numFmtId="3" fontId="9" fillId="7" borderId="6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4" borderId="3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49" fontId="9" fillId="6" borderId="3" xfId="0" applyNumberFormat="1" applyFont="1" applyFill="1" applyBorder="1" applyAlignment="1">
      <alignment horizontal="center" vertical="center" wrapText="1"/>
    </xf>
    <xf numFmtId="49" fontId="9" fillId="7" borderId="13" xfId="0" applyNumberFormat="1" applyFont="1" applyFill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49" fontId="9" fillId="7" borderId="8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49" fontId="9" fillId="7" borderId="12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/>
    <xf numFmtId="49" fontId="9" fillId="6" borderId="13" xfId="0" applyNumberFormat="1" applyFont="1" applyFill="1" applyBorder="1" applyAlignment="1">
      <alignment horizontal="center" vertical="center" wrapText="1"/>
    </xf>
    <xf numFmtId="49" fontId="9" fillId="6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topLeftCell="A10" zoomScale="120" zoomScaleNormal="120" zoomScalePageLayoutView="120" workbookViewId="0">
      <selection activeCell="A2" sqref="A2:F2"/>
    </sheetView>
  </sheetViews>
  <sheetFormatPr defaultColWidth="8.7109375" defaultRowHeight="15" x14ac:dyDescent="0.25"/>
  <cols>
    <col min="1" max="1" width="10.85546875" style="32" customWidth="1"/>
    <col min="2" max="2" width="10.85546875" style="7" customWidth="1"/>
    <col min="3" max="3" width="68.7109375" style="16" customWidth="1"/>
    <col min="4" max="4" width="18.42578125" style="17" customWidth="1"/>
    <col min="5" max="5" width="17.85546875" style="17" customWidth="1"/>
    <col min="6" max="6" width="19.7109375" style="17" customWidth="1"/>
    <col min="7" max="8" width="13.7109375" style="17" hidden="1" customWidth="1"/>
    <col min="9" max="9" width="14.140625" style="8" hidden="1" customWidth="1"/>
    <col min="10" max="10" width="23.42578125" style="20" hidden="1" customWidth="1"/>
  </cols>
  <sheetData>
    <row r="1" spans="1:10" ht="15" customHeight="1" x14ac:dyDescent="0.25">
      <c r="A1" s="109" t="s">
        <v>176</v>
      </c>
      <c r="B1" s="110"/>
      <c r="C1" s="70"/>
      <c r="D1" s="25"/>
      <c r="E1" s="25"/>
      <c r="F1" s="25"/>
      <c r="G1" s="8"/>
      <c r="H1" s="8"/>
    </row>
    <row r="2" spans="1:10" ht="15" customHeight="1" x14ac:dyDescent="0.25">
      <c r="A2" s="109" t="s">
        <v>175</v>
      </c>
      <c r="B2" s="117"/>
      <c r="C2" s="117"/>
      <c r="D2" s="117"/>
      <c r="E2" s="117"/>
      <c r="F2" s="117"/>
      <c r="G2" s="8"/>
      <c r="H2" s="8"/>
    </row>
    <row r="3" spans="1:10" ht="15.75" x14ac:dyDescent="0.25">
      <c r="A3" s="111" t="s">
        <v>41</v>
      </c>
      <c r="B3" s="112"/>
      <c r="C3" s="112"/>
      <c r="D3" s="24"/>
      <c r="E3" s="24"/>
      <c r="F3" s="24"/>
      <c r="G3" s="8"/>
      <c r="H3" s="8"/>
    </row>
    <row r="4" spans="1:10" ht="12.75" customHeight="1" x14ac:dyDescent="0.35">
      <c r="A4" s="31"/>
      <c r="B4" s="18"/>
      <c r="C4" s="26"/>
      <c r="D4" s="24"/>
      <c r="E4" s="24"/>
      <c r="F4" s="24"/>
      <c r="G4" s="8"/>
      <c r="H4" s="8"/>
    </row>
    <row r="5" spans="1:10" ht="24.95" customHeight="1" x14ac:dyDescent="0.25">
      <c r="A5" s="113" t="s">
        <v>0</v>
      </c>
      <c r="B5" s="114"/>
      <c r="C5" s="115" t="s">
        <v>1</v>
      </c>
      <c r="D5" s="118" t="s">
        <v>43</v>
      </c>
      <c r="E5" s="118" t="s">
        <v>118</v>
      </c>
      <c r="F5" s="118" t="s">
        <v>119</v>
      </c>
      <c r="G5" s="8"/>
      <c r="H5" s="8"/>
    </row>
    <row r="6" spans="1:10" s="1" customFormat="1" ht="24.95" customHeight="1" x14ac:dyDescent="0.2">
      <c r="A6" s="33" t="s">
        <v>39</v>
      </c>
      <c r="B6" s="34" t="s">
        <v>40</v>
      </c>
      <c r="C6" s="116"/>
      <c r="D6" s="119"/>
      <c r="E6" s="119"/>
      <c r="F6" s="119"/>
      <c r="G6" s="27">
        <v>2017</v>
      </c>
      <c r="H6" s="3">
        <v>2018</v>
      </c>
      <c r="I6" s="3">
        <v>2019</v>
      </c>
      <c r="J6" s="21"/>
    </row>
    <row r="7" spans="1:10" s="4" customFormat="1" ht="24.95" customHeight="1" x14ac:dyDescent="0.2">
      <c r="A7" s="48" t="s">
        <v>44</v>
      </c>
      <c r="B7" s="49">
        <v>6050</v>
      </c>
      <c r="C7" s="36" t="s">
        <v>45</v>
      </c>
      <c r="D7" s="37">
        <v>50000</v>
      </c>
      <c r="E7" s="37">
        <v>-30000</v>
      </c>
      <c r="F7" s="37">
        <f>SUM(D7+E7)</f>
        <v>20000</v>
      </c>
      <c r="G7" s="28">
        <v>949290</v>
      </c>
      <c r="H7" s="6"/>
      <c r="I7" s="6"/>
      <c r="J7" s="22"/>
    </row>
    <row r="8" spans="1:10" s="4" customFormat="1" ht="31.5" customHeight="1" x14ac:dyDescent="0.2">
      <c r="A8" s="48" t="s">
        <v>44</v>
      </c>
      <c r="B8" s="49" t="s">
        <v>47</v>
      </c>
      <c r="C8" s="38" t="s">
        <v>46</v>
      </c>
      <c r="D8" s="40">
        <v>51863</v>
      </c>
      <c r="E8" s="40">
        <v>-34863</v>
      </c>
      <c r="F8" s="37">
        <f>SUM(D8+E8)</f>
        <v>17000</v>
      </c>
      <c r="G8" s="28"/>
      <c r="H8" s="6"/>
      <c r="I8" s="6"/>
      <c r="J8" s="22"/>
    </row>
    <row r="9" spans="1:10" s="1" customFormat="1" ht="24.95" customHeight="1" x14ac:dyDescent="0.2">
      <c r="A9" s="99" t="s">
        <v>28</v>
      </c>
      <c r="B9" s="100"/>
      <c r="C9" s="41" t="s">
        <v>29</v>
      </c>
      <c r="D9" s="35">
        <f t="shared" ref="D9:I9" si="0">SUM(D7:D8)</f>
        <v>101863</v>
      </c>
      <c r="E9" s="35">
        <f t="shared" si="0"/>
        <v>-64863</v>
      </c>
      <c r="F9" s="35">
        <f t="shared" si="0"/>
        <v>37000</v>
      </c>
      <c r="G9" s="29">
        <f t="shared" si="0"/>
        <v>949290</v>
      </c>
      <c r="H9" s="5">
        <f t="shared" si="0"/>
        <v>0</v>
      </c>
      <c r="I9" s="5">
        <f t="shared" si="0"/>
        <v>0</v>
      </c>
      <c r="J9" s="21"/>
    </row>
    <row r="10" spans="1:10" ht="83.25" customHeight="1" x14ac:dyDescent="0.25">
      <c r="A10" s="48" t="s">
        <v>50</v>
      </c>
      <c r="B10" s="49" t="s">
        <v>48</v>
      </c>
      <c r="C10" s="38" t="s">
        <v>121</v>
      </c>
      <c r="D10" s="40">
        <v>2153714</v>
      </c>
      <c r="E10" s="40"/>
      <c r="F10" s="37">
        <f>SUM(D10+E10)</f>
        <v>2153714</v>
      </c>
      <c r="G10" s="30"/>
      <c r="H10" s="9"/>
      <c r="I10" s="9"/>
    </row>
    <row r="11" spans="1:10" ht="36.75" customHeight="1" x14ac:dyDescent="0.25">
      <c r="A11" s="48" t="s">
        <v>50</v>
      </c>
      <c r="B11" s="49" t="s">
        <v>48</v>
      </c>
      <c r="C11" s="38" t="s">
        <v>49</v>
      </c>
      <c r="D11" s="40">
        <v>500000</v>
      </c>
      <c r="E11" s="40"/>
      <c r="F11" s="37">
        <f>SUM(D11+E11)</f>
        <v>500000</v>
      </c>
      <c r="G11" s="30"/>
      <c r="H11" s="9"/>
      <c r="I11" s="9"/>
    </row>
    <row r="12" spans="1:10" ht="24.95" customHeight="1" x14ac:dyDescent="0.25">
      <c r="A12" s="99" t="s">
        <v>2</v>
      </c>
      <c r="B12" s="100"/>
      <c r="C12" s="41" t="s">
        <v>3</v>
      </c>
      <c r="D12" s="45">
        <f>SUM(D10:D11)</f>
        <v>2653714</v>
      </c>
      <c r="E12" s="45">
        <f>SUM(E10:E11)</f>
        <v>0</v>
      </c>
      <c r="F12" s="45">
        <f>SUM(F10:F11)</f>
        <v>2653714</v>
      </c>
      <c r="G12" s="5" t="e">
        <f>SUM(#REF!)</f>
        <v>#REF!</v>
      </c>
      <c r="H12" s="5" t="e">
        <f>SUM(#REF!)</f>
        <v>#REF!</v>
      </c>
      <c r="I12" s="5" t="e">
        <f>SUM(#REF!)</f>
        <v>#REF!</v>
      </c>
    </row>
    <row r="13" spans="1:10" ht="31.5" customHeight="1" x14ac:dyDescent="0.25">
      <c r="A13" s="50" t="s">
        <v>52</v>
      </c>
      <c r="B13" s="50" t="s">
        <v>47</v>
      </c>
      <c r="C13" s="43" t="s">
        <v>51</v>
      </c>
      <c r="D13" s="46">
        <v>32841</v>
      </c>
      <c r="E13" s="46"/>
      <c r="F13" s="37">
        <f t="shared" ref="F13:F21" si="1">SUM(D13+E13)</f>
        <v>32841</v>
      </c>
      <c r="G13" s="10"/>
      <c r="H13" s="10"/>
      <c r="I13" s="10"/>
    </row>
    <row r="14" spans="1:10" ht="24.95" customHeight="1" x14ac:dyDescent="0.25">
      <c r="A14" s="50" t="s">
        <v>52</v>
      </c>
      <c r="B14" s="50" t="s">
        <v>47</v>
      </c>
      <c r="C14" s="43" t="s">
        <v>53</v>
      </c>
      <c r="D14" s="47">
        <v>1689027</v>
      </c>
      <c r="E14" s="47">
        <v>0</v>
      </c>
      <c r="F14" s="37">
        <v>1689027</v>
      </c>
      <c r="G14" s="19">
        <v>809040</v>
      </c>
      <c r="H14" s="9"/>
      <c r="I14" s="9"/>
    </row>
    <row r="15" spans="1:10" ht="24.95" customHeight="1" x14ac:dyDescent="0.25">
      <c r="A15" s="50" t="s">
        <v>52</v>
      </c>
      <c r="B15" s="50" t="s">
        <v>47</v>
      </c>
      <c r="C15" s="43" t="s">
        <v>113</v>
      </c>
      <c r="D15" s="47">
        <v>245500</v>
      </c>
      <c r="E15" s="47"/>
      <c r="F15" s="37">
        <f t="shared" si="1"/>
        <v>245500</v>
      </c>
      <c r="G15" s="19"/>
      <c r="H15" s="9"/>
      <c r="I15" s="9"/>
    </row>
    <row r="16" spans="1:10" ht="24.95" customHeight="1" x14ac:dyDescent="0.25">
      <c r="A16" s="50" t="s">
        <v>52</v>
      </c>
      <c r="B16" s="50" t="s">
        <v>47</v>
      </c>
      <c r="C16" s="43" t="s">
        <v>114</v>
      </c>
      <c r="D16" s="47">
        <v>160000</v>
      </c>
      <c r="E16" s="47"/>
      <c r="F16" s="37">
        <f t="shared" si="1"/>
        <v>160000</v>
      </c>
      <c r="G16" s="19"/>
      <c r="H16" s="9"/>
      <c r="I16" s="9"/>
    </row>
    <row r="17" spans="1:10" ht="24.95" customHeight="1" x14ac:dyDescent="0.25">
      <c r="A17" s="50" t="s">
        <v>52</v>
      </c>
      <c r="B17" s="50" t="s">
        <v>47</v>
      </c>
      <c r="C17" s="43" t="s">
        <v>54</v>
      </c>
      <c r="D17" s="47">
        <v>10947</v>
      </c>
      <c r="E17" s="47"/>
      <c r="F17" s="37">
        <f t="shared" si="1"/>
        <v>10947</v>
      </c>
      <c r="G17" s="9"/>
      <c r="H17" s="19">
        <v>1544975</v>
      </c>
      <c r="I17" s="9"/>
    </row>
    <row r="18" spans="1:10" ht="32.25" customHeight="1" x14ac:dyDescent="0.25">
      <c r="A18" s="50" t="s">
        <v>52</v>
      </c>
      <c r="B18" s="50" t="s">
        <v>47</v>
      </c>
      <c r="C18" s="43" t="s">
        <v>131</v>
      </c>
      <c r="D18" s="47">
        <v>180000</v>
      </c>
      <c r="E18" s="47"/>
      <c r="F18" s="37">
        <f t="shared" si="1"/>
        <v>180000</v>
      </c>
      <c r="G18" s="9"/>
      <c r="H18" s="19"/>
      <c r="I18" s="9"/>
    </row>
    <row r="19" spans="1:10" ht="32.25" customHeight="1" x14ac:dyDescent="0.25">
      <c r="A19" s="50" t="s">
        <v>52</v>
      </c>
      <c r="B19" s="50" t="s">
        <v>47</v>
      </c>
      <c r="C19" s="43" t="s">
        <v>143</v>
      </c>
      <c r="D19" s="47">
        <v>1414550</v>
      </c>
      <c r="E19" s="47"/>
      <c r="F19" s="37">
        <f t="shared" si="1"/>
        <v>1414550</v>
      </c>
      <c r="G19" s="9"/>
      <c r="H19" s="19"/>
      <c r="I19" s="9"/>
    </row>
    <row r="20" spans="1:10" ht="32.25" customHeight="1" x14ac:dyDescent="0.25">
      <c r="A20" s="50" t="s">
        <v>52</v>
      </c>
      <c r="B20" s="50" t="s">
        <v>47</v>
      </c>
      <c r="C20" s="43" t="s">
        <v>132</v>
      </c>
      <c r="D20" s="47">
        <v>120000</v>
      </c>
      <c r="E20" s="47"/>
      <c r="F20" s="37">
        <f t="shared" ref="F20" si="2">SUM(D20+E20)</f>
        <v>120000</v>
      </c>
      <c r="G20" s="9"/>
      <c r="H20" s="19"/>
      <c r="I20" s="9"/>
    </row>
    <row r="21" spans="1:10" ht="32.25" customHeight="1" x14ac:dyDescent="0.25">
      <c r="A21" s="50" t="s">
        <v>52</v>
      </c>
      <c r="B21" s="50" t="s">
        <v>58</v>
      </c>
      <c r="C21" s="43" t="s">
        <v>174</v>
      </c>
      <c r="D21" s="47">
        <v>9984</v>
      </c>
      <c r="E21" s="47"/>
      <c r="F21" s="37">
        <f t="shared" si="1"/>
        <v>9984</v>
      </c>
      <c r="G21" s="9"/>
      <c r="H21" s="19"/>
      <c r="I21" s="9"/>
    </row>
    <row r="22" spans="1:10" ht="24.95" customHeight="1" x14ac:dyDescent="0.25">
      <c r="A22" s="99" t="s">
        <v>4</v>
      </c>
      <c r="B22" s="100"/>
      <c r="C22" s="41" t="s">
        <v>5</v>
      </c>
      <c r="D22" s="42">
        <f>SUM(D13:D21)</f>
        <v>3862849</v>
      </c>
      <c r="E22" s="42">
        <f>SUM(E13:E21)</f>
        <v>0</v>
      </c>
      <c r="F22" s="42">
        <f>SUM(F13:F21)</f>
        <v>3862849</v>
      </c>
      <c r="G22" s="5">
        <f>SUM(G13:G17)</f>
        <v>809040</v>
      </c>
      <c r="H22" s="5">
        <f>SUM(H13:H17)</f>
        <v>1544975</v>
      </c>
      <c r="I22" s="5">
        <f>SUM(I13:I17)</f>
        <v>0</v>
      </c>
    </row>
    <row r="23" spans="1:10" ht="50.25" customHeight="1" x14ac:dyDescent="0.25">
      <c r="A23" s="50" t="s">
        <v>56</v>
      </c>
      <c r="B23" s="50" t="s">
        <v>160</v>
      </c>
      <c r="C23" s="43" t="s">
        <v>55</v>
      </c>
      <c r="D23" s="44">
        <v>6300000</v>
      </c>
      <c r="E23" s="44"/>
      <c r="F23" s="37">
        <f>SUM(D23+E23)</f>
        <v>6300000</v>
      </c>
      <c r="G23" s="9"/>
      <c r="H23" s="9"/>
      <c r="I23" s="9"/>
    </row>
    <row r="24" spans="1:10" ht="24.75" customHeight="1" x14ac:dyDescent="0.25">
      <c r="A24" s="50" t="s">
        <v>56</v>
      </c>
      <c r="B24" s="50" t="s">
        <v>58</v>
      </c>
      <c r="C24" s="43" t="s">
        <v>57</v>
      </c>
      <c r="D24" s="44">
        <v>80000</v>
      </c>
      <c r="E24" s="44">
        <v>-16000</v>
      </c>
      <c r="F24" s="37">
        <f>SUM(D24+E24)</f>
        <v>64000</v>
      </c>
      <c r="G24" s="9"/>
      <c r="H24" s="9"/>
      <c r="I24" s="9"/>
    </row>
    <row r="25" spans="1:10" ht="24.95" customHeight="1" x14ac:dyDescent="0.25">
      <c r="A25" s="99" t="s">
        <v>6</v>
      </c>
      <c r="B25" s="100"/>
      <c r="C25" s="41" t="s">
        <v>7</v>
      </c>
      <c r="D25" s="42">
        <f>SUM(D23:D24)</f>
        <v>6380000</v>
      </c>
      <c r="E25" s="42">
        <f>SUM(E23:E24)</f>
        <v>-16000</v>
      </c>
      <c r="F25" s="42">
        <f>SUM(F23:F24)</f>
        <v>6364000</v>
      </c>
      <c r="G25" s="5">
        <f>SUM(G23:G23)</f>
        <v>0</v>
      </c>
      <c r="H25" s="5">
        <f>SUM(H23:H23)</f>
        <v>0</v>
      </c>
      <c r="I25" s="5">
        <f>SUM(I23:I23)</f>
        <v>0</v>
      </c>
    </row>
    <row r="26" spans="1:10" ht="50.25" hidden="1" customHeight="1" x14ac:dyDescent="0.25">
      <c r="A26" s="57"/>
      <c r="B26" s="58"/>
      <c r="C26" s="59"/>
      <c r="D26" s="60"/>
      <c r="E26" s="60"/>
      <c r="F26" s="60"/>
      <c r="G26" s="9"/>
      <c r="H26" s="9"/>
      <c r="I26" s="9"/>
    </row>
    <row r="27" spans="1:10" ht="24.95" hidden="1" customHeight="1" x14ac:dyDescent="0.25">
      <c r="A27" s="57"/>
      <c r="B27" s="58"/>
      <c r="C27" s="59"/>
      <c r="D27" s="60"/>
      <c r="E27" s="60"/>
      <c r="F27" s="60"/>
      <c r="G27" s="9"/>
      <c r="H27" s="9"/>
      <c r="I27" s="9"/>
    </row>
    <row r="28" spans="1:10" ht="24.95" hidden="1" customHeight="1" x14ac:dyDescent="0.25">
      <c r="A28" s="99" t="s">
        <v>42</v>
      </c>
      <c r="B28" s="100"/>
      <c r="C28" s="41" t="s">
        <v>8</v>
      </c>
      <c r="D28" s="42">
        <f t="shared" ref="D28:I28" si="3">SUM(D26:D27)</f>
        <v>0</v>
      </c>
      <c r="E28" s="42">
        <f t="shared" si="3"/>
        <v>0</v>
      </c>
      <c r="F28" s="42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</row>
    <row r="29" spans="1:10" s="2" customFormat="1" ht="24.95" customHeight="1" x14ac:dyDescent="0.25">
      <c r="A29" s="71" t="s">
        <v>161</v>
      </c>
      <c r="B29" s="71" t="s">
        <v>58</v>
      </c>
      <c r="C29" s="75" t="s">
        <v>162</v>
      </c>
      <c r="D29" s="73">
        <v>12000</v>
      </c>
      <c r="E29" s="73"/>
      <c r="F29" s="81">
        <f>SUM(D29+E29)</f>
        <v>12000</v>
      </c>
      <c r="G29" s="92"/>
      <c r="H29" s="92"/>
      <c r="I29" s="92"/>
      <c r="J29" s="23"/>
    </row>
    <row r="30" spans="1:10" ht="24.95" customHeight="1" x14ac:dyDescent="0.25">
      <c r="A30" s="97" t="s">
        <v>163</v>
      </c>
      <c r="B30" s="98"/>
      <c r="C30" s="82" t="s">
        <v>164</v>
      </c>
      <c r="D30" s="35">
        <f>SUM(D29)</f>
        <v>12000</v>
      </c>
      <c r="E30" s="35">
        <f>SUM(E29)</f>
        <v>0</v>
      </c>
      <c r="F30" s="35">
        <f>SUM(F29)</f>
        <v>12000</v>
      </c>
      <c r="G30" s="5"/>
      <c r="H30" s="5"/>
      <c r="I30" s="5"/>
    </row>
    <row r="31" spans="1:10" s="2" customFormat="1" ht="30" customHeight="1" x14ac:dyDescent="0.25">
      <c r="A31" s="48" t="s">
        <v>60</v>
      </c>
      <c r="B31" s="48" t="s">
        <v>58</v>
      </c>
      <c r="C31" s="38" t="s">
        <v>61</v>
      </c>
      <c r="D31" s="39">
        <v>5000</v>
      </c>
      <c r="E31" s="39"/>
      <c r="F31" s="37">
        <f>SUM(D31+E31)</f>
        <v>5000</v>
      </c>
      <c r="G31" s="11"/>
      <c r="H31" s="11"/>
      <c r="I31" s="11"/>
      <c r="J31" s="23" t="s">
        <v>33</v>
      </c>
    </row>
    <row r="32" spans="1:10" s="2" customFormat="1" ht="24.95" customHeight="1" x14ac:dyDescent="0.25">
      <c r="A32" s="48" t="s">
        <v>60</v>
      </c>
      <c r="B32" s="48" t="s">
        <v>58</v>
      </c>
      <c r="C32" s="38" t="s">
        <v>62</v>
      </c>
      <c r="D32" s="39">
        <v>20111</v>
      </c>
      <c r="E32" s="39"/>
      <c r="F32" s="37">
        <f>SUM(D32+E32)</f>
        <v>20111</v>
      </c>
      <c r="G32" s="11"/>
      <c r="H32" s="11"/>
      <c r="I32" s="11"/>
      <c r="J32" s="23"/>
    </row>
    <row r="33" spans="1:10" s="2" customFormat="1" ht="24.95" customHeight="1" x14ac:dyDescent="0.25">
      <c r="A33" s="48" t="s">
        <v>60</v>
      </c>
      <c r="B33" s="48" t="s">
        <v>47</v>
      </c>
      <c r="C33" s="38" t="s">
        <v>63</v>
      </c>
      <c r="D33" s="39">
        <v>71889</v>
      </c>
      <c r="E33" s="39"/>
      <c r="F33" s="37">
        <f>SUM(D33+E33)</f>
        <v>71889</v>
      </c>
      <c r="G33" s="11"/>
      <c r="H33" s="11"/>
      <c r="I33" s="11"/>
      <c r="J33" s="23"/>
    </row>
    <row r="34" spans="1:10" s="2" customFormat="1" ht="24.95" customHeight="1" x14ac:dyDescent="0.25">
      <c r="A34" s="99" t="s">
        <v>59</v>
      </c>
      <c r="B34" s="100"/>
      <c r="C34" s="68" t="s">
        <v>107</v>
      </c>
      <c r="D34" s="61">
        <f>SUM(D31:D33)</f>
        <v>97000</v>
      </c>
      <c r="E34" s="61">
        <f>SUM(E31:E33)</f>
        <v>0</v>
      </c>
      <c r="F34" s="61">
        <f>SUM(F31:F33)</f>
        <v>97000</v>
      </c>
      <c r="G34" s="11"/>
      <c r="H34" s="11"/>
      <c r="I34" s="11"/>
      <c r="J34" s="23"/>
    </row>
    <row r="35" spans="1:10" s="2" customFormat="1" ht="24.95" customHeight="1" x14ac:dyDescent="0.25">
      <c r="A35" s="48" t="s">
        <v>65</v>
      </c>
      <c r="B35" s="48" t="s">
        <v>47</v>
      </c>
      <c r="C35" s="38" t="s">
        <v>66</v>
      </c>
      <c r="D35" s="39">
        <v>12000</v>
      </c>
      <c r="E35" s="39"/>
      <c r="F35" s="37">
        <v>12000</v>
      </c>
      <c r="G35" s="11"/>
      <c r="H35" s="11"/>
      <c r="I35" s="11"/>
      <c r="J35" s="23"/>
    </row>
    <row r="36" spans="1:10" s="2" customFormat="1" ht="24.95" customHeight="1" x14ac:dyDescent="0.25">
      <c r="A36" s="48" t="s">
        <v>65</v>
      </c>
      <c r="B36" s="48" t="s">
        <v>47</v>
      </c>
      <c r="C36" s="38" t="s">
        <v>67</v>
      </c>
      <c r="D36" s="39">
        <v>76100</v>
      </c>
      <c r="E36" s="39">
        <v>0</v>
      </c>
      <c r="F36" s="37">
        <f>SUM(D36+E36)</f>
        <v>76100</v>
      </c>
      <c r="G36" s="11"/>
      <c r="H36" s="11"/>
      <c r="I36" s="11"/>
      <c r="J36" s="23"/>
    </row>
    <row r="37" spans="1:10" s="2" customFormat="1" ht="24.95" customHeight="1" x14ac:dyDescent="0.25">
      <c r="A37" s="99" t="s">
        <v>64</v>
      </c>
      <c r="B37" s="100"/>
      <c r="C37" s="68" t="s">
        <v>109</v>
      </c>
      <c r="D37" s="61">
        <f>SUM(D35:D36)</f>
        <v>88100</v>
      </c>
      <c r="E37" s="61">
        <f>SUM(E35:E36)</f>
        <v>0</v>
      </c>
      <c r="F37" s="61">
        <f>SUM(F35:F36)</f>
        <v>88100</v>
      </c>
      <c r="G37" s="11"/>
      <c r="H37" s="11"/>
      <c r="I37" s="11"/>
      <c r="J37" s="23"/>
    </row>
    <row r="38" spans="1:10" s="2" customFormat="1" ht="24.95" hidden="1" customHeight="1" x14ac:dyDescent="0.25">
      <c r="A38" s="52"/>
      <c r="B38" s="55"/>
      <c r="C38" s="38"/>
      <c r="D38" s="39"/>
      <c r="E38" s="39"/>
      <c r="F38" s="39"/>
      <c r="G38" s="11"/>
      <c r="H38" s="11"/>
      <c r="I38" s="11"/>
      <c r="J38" s="23"/>
    </row>
    <row r="39" spans="1:10" ht="24.95" hidden="1" customHeight="1" x14ac:dyDescent="0.25">
      <c r="A39" s="99" t="s">
        <v>30</v>
      </c>
      <c r="B39" s="100"/>
      <c r="C39" s="41" t="s">
        <v>31</v>
      </c>
      <c r="D39" s="42">
        <f>SUM(A35)</f>
        <v>0</v>
      </c>
      <c r="E39" s="42">
        <f>SUM(B35)</f>
        <v>0</v>
      </c>
      <c r="F39" s="42">
        <f>SUM(C35)</f>
        <v>0</v>
      </c>
      <c r="G39" s="5"/>
      <c r="H39" s="5"/>
      <c r="I39" s="5"/>
    </row>
    <row r="40" spans="1:10" ht="24.95" hidden="1" customHeight="1" x14ac:dyDescent="0.25">
      <c r="A40" s="48"/>
      <c r="B40" s="48"/>
      <c r="C40" s="38"/>
      <c r="D40" s="39"/>
      <c r="E40" s="39"/>
      <c r="F40" s="39"/>
      <c r="G40" s="11"/>
      <c r="H40" s="11"/>
      <c r="I40" s="11"/>
    </row>
    <row r="41" spans="1:10" ht="24.95" hidden="1" customHeight="1" x14ac:dyDescent="0.25">
      <c r="A41" s="99" t="s">
        <v>9</v>
      </c>
      <c r="B41" s="100"/>
      <c r="C41" s="41" t="s">
        <v>10</v>
      </c>
      <c r="D41" s="42">
        <f t="shared" ref="D41:I41" si="4">SUM(D40:D40)</f>
        <v>0</v>
      </c>
      <c r="E41" s="42">
        <f t="shared" si="4"/>
        <v>0</v>
      </c>
      <c r="F41" s="42">
        <f t="shared" si="4"/>
        <v>0</v>
      </c>
      <c r="G41" s="5">
        <f t="shared" si="4"/>
        <v>0</v>
      </c>
      <c r="H41" s="5">
        <f t="shared" si="4"/>
        <v>0</v>
      </c>
      <c r="I41" s="5">
        <f t="shared" si="4"/>
        <v>0</v>
      </c>
    </row>
    <row r="42" spans="1:10" s="2" customFormat="1" ht="24.95" hidden="1" customHeight="1" x14ac:dyDescent="0.25">
      <c r="A42" s="48"/>
      <c r="B42" s="48"/>
      <c r="C42" s="38"/>
      <c r="D42" s="39"/>
      <c r="E42" s="39"/>
      <c r="F42" s="39"/>
      <c r="G42" s="11"/>
      <c r="H42" s="11"/>
      <c r="I42" s="11"/>
      <c r="J42" s="23"/>
    </row>
    <row r="43" spans="1:10" ht="24.95" hidden="1" customHeight="1" x14ac:dyDescent="0.25">
      <c r="A43" s="51" t="s">
        <v>23</v>
      </c>
      <c r="B43" s="51"/>
      <c r="C43" s="41" t="s">
        <v>24</v>
      </c>
      <c r="D43" s="42">
        <f t="shared" ref="D43:I43" si="5">SUM(D42)</f>
        <v>0</v>
      </c>
      <c r="E43" s="42">
        <f t="shared" si="5"/>
        <v>0</v>
      </c>
      <c r="F43" s="42">
        <f t="shared" si="5"/>
        <v>0</v>
      </c>
      <c r="G43" s="5">
        <f t="shared" si="5"/>
        <v>0</v>
      </c>
      <c r="H43" s="5">
        <f t="shared" si="5"/>
        <v>0</v>
      </c>
      <c r="I43" s="5">
        <f t="shared" si="5"/>
        <v>0</v>
      </c>
    </row>
    <row r="44" spans="1:10" ht="24.95" hidden="1" customHeight="1" x14ac:dyDescent="0.25">
      <c r="A44" s="50"/>
      <c r="B44" s="50"/>
      <c r="C44" s="43"/>
      <c r="D44" s="44"/>
      <c r="E44" s="44"/>
      <c r="F44" s="44"/>
      <c r="G44" s="9"/>
      <c r="H44" s="9"/>
      <c r="I44" s="9"/>
    </row>
    <row r="45" spans="1:10" ht="24.95" hidden="1" customHeight="1" x14ac:dyDescent="0.25">
      <c r="A45" s="120" t="s">
        <v>11</v>
      </c>
      <c r="B45" s="121"/>
      <c r="C45" s="74" t="s">
        <v>12</v>
      </c>
      <c r="D45" s="72">
        <f t="shared" ref="D45:I45" si="6">SUM(D44)</f>
        <v>0</v>
      </c>
      <c r="E45" s="72">
        <f t="shared" si="6"/>
        <v>0</v>
      </c>
      <c r="F45" s="72">
        <f t="shared" si="6"/>
        <v>0</v>
      </c>
      <c r="G45" s="5">
        <f t="shared" si="6"/>
        <v>0</v>
      </c>
      <c r="H45" s="5">
        <f t="shared" si="6"/>
        <v>0</v>
      </c>
      <c r="I45" s="5">
        <f t="shared" si="6"/>
        <v>0</v>
      </c>
    </row>
    <row r="46" spans="1:10" ht="29.25" customHeight="1" x14ac:dyDescent="0.25">
      <c r="A46" s="71" t="s">
        <v>137</v>
      </c>
      <c r="B46" s="71" t="s">
        <v>138</v>
      </c>
      <c r="C46" s="75" t="s">
        <v>139</v>
      </c>
      <c r="D46" s="73">
        <v>30000</v>
      </c>
      <c r="E46" s="73"/>
      <c r="F46" s="81">
        <f>SUM(D46+E46)</f>
        <v>30000</v>
      </c>
      <c r="G46" s="29"/>
      <c r="H46" s="5"/>
      <c r="I46" s="5"/>
    </row>
    <row r="47" spans="1:10" ht="24.95" customHeight="1" x14ac:dyDescent="0.25">
      <c r="A47" s="97" t="s">
        <v>30</v>
      </c>
      <c r="B47" s="98"/>
      <c r="C47" s="82" t="s">
        <v>31</v>
      </c>
      <c r="D47" s="35">
        <f>SUM(D46)</f>
        <v>30000</v>
      </c>
      <c r="E47" s="35">
        <f>SUM(E46)</f>
        <v>0</v>
      </c>
      <c r="F47" s="35">
        <f>SUM(F46)</f>
        <v>30000</v>
      </c>
      <c r="G47" s="29"/>
      <c r="H47" s="5"/>
      <c r="I47" s="5"/>
    </row>
    <row r="48" spans="1:10" s="2" customFormat="1" ht="36" customHeight="1" x14ac:dyDescent="0.25">
      <c r="A48" s="71" t="s">
        <v>167</v>
      </c>
      <c r="B48" s="71" t="s">
        <v>138</v>
      </c>
      <c r="C48" s="75" t="s">
        <v>168</v>
      </c>
      <c r="D48" s="73">
        <v>15000</v>
      </c>
      <c r="E48" s="73"/>
      <c r="F48" s="81">
        <f>SUM(D48+E48)</f>
        <v>15000</v>
      </c>
      <c r="G48" s="93"/>
      <c r="H48" s="92"/>
      <c r="I48" s="92"/>
      <c r="J48" s="23"/>
    </row>
    <row r="49" spans="1:9" ht="24.95" customHeight="1" x14ac:dyDescent="0.25">
      <c r="A49" s="97" t="s">
        <v>9</v>
      </c>
      <c r="B49" s="98"/>
      <c r="C49" s="82" t="s">
        <v>10</v>
      </c>
      <c r="D49" s="35">
        <f>SUM(D48)</f>
        <v>15000</v>
      </c>
      <c r="E49" s="35">
        <f>SUM(E48)</f>
        <v>0</v>
      </c>
      <c r="F49" s="35">
        <f>SUM(F48)</f>
        <v>15000</v>
      </c>
      <c r="G49" s="29"/>
      <c r="H49" s="5"/>
      <c r="I49" s="5"/>
    </row>
    <row r="50" spans="1:9" ht="31.5" customHeight="1" x14ac:dyDescent="0.25">
      <c r="A50" s="71" t="s">
        <v>149</v>
      </c>
      <c r="B50" s="71" t="s">
        <v>58</v>
      </c>
      <c r="C50" s="75" t="s">
        <v>151</v>
      </c>
      <c r="D50" s="73">
        <v>977850</v>
      </c>
      <c r="E50" s="73"/>
      <c r="F50" s="81">
        <f>SUM(D50+E50)</f>
        <v>977850</v>
      </c>
      <c r="G50" s="29"/>
      <c r="H50" s="5"/>
      <c r="I50" s="5"/>
    </row>
    <row r="51" spans="1:9" ht="24.95" customHeight="1" x14ac:dyDescent="0.25">
      <c r="A51" s="97" t="s">
        <v>23</v>
      </c>
      <c r="B51" s="98"/>
      <c r="C51" s="82" t="s">
        <v>150</v>
      </c>
      <c r="D51" s="35">
        <f>SUM(D50)</f>
        <v>977850</v>
      </c>
      <c r="E51" s="35">
        <f>SUM(E50)</f>
        <v>0</v>
      </c>
      <c r="F51" s="35">
        <f>SUM(F50)</f>
        <v>977850</v>
      </c>
      <c r="G51" s="29"/>
      <c r="H51" s="5"/>
      <c r="I51" s="5"/>
    </row>
    <row r="52" spans="1:9" ht="45.75" customHeight="1" x14ac:dyDescent="0.25">
      <c r="A52" s="71" t="s">
        <v>125</v>
      </c>
      <c r="B52" s="71" t="s">
        <v>47</v>
      </c>
      <c r="C52" s="75" t="s">
        <v>126</v>
      </c>
      <c r="D52" s="83">
        <v>26000</v>
      </c>
      <c r="E52" s="83"/>
      <c r="F52" s="37">
        <f>SUM(D52+E52)</f>
        <v>26000</v>
      </c>
      <c r="G52" s="29"/>
      <c r="H52" s="5"/>
      <c r="I52" s="5"/>
    </row>
    <row r="53" spans="1:9" ht="30" customHeight="1" x14ac:dyDescent="0.25">
      <c r="A53" s="71" t="s">
        <v>125</v>
      </c>
      <c r="B53" s="71" t="s">
        <v>47</v>
      </c>
      <c r="C53" s="75" t="s">
        <v>127</v>
      </c>
      <c r="D53" s="73">
        <v>14000</v>
      </c>
      <c r="E53" s="73"/>
      <c r="F53" s="37">
        <f>SUM(D53+E53)</f>
        <v>14000</v>
      </c>
      <c r="G53" s="29"/>
      <c r="H53" s="5"/>
      <c r="I53" s="5"/>
    </row>
    <row r="54" spans="1:9" ht="31.5" customHeight="1" x14ac:dyDescent="0.25">
      <c r="A54" s="71" t="s">
        <v>125</v>
      </c>
      <c r="B54" s="71" t="s">
        <v>47</v>
      </c>
      <c r="C54" s="75" t="s">
        <v>128</v>
      </c>
      <c r="D54" s="73">
        <v>15000</v>
      </c>
      <c r="E54" s="73"/>
      <c r="F54" s="37">
        <f>SUM(D54+E54)</f>
        <v>15000</v>
      </c>
      <c r="G54" s="29"/>
      <c r="H54" s="5"/>
      <c r="I54" s="5"/>
    </row>
    <row r="55" spans="1:9" ht="34.5" customHeight="1" x14ac:dyDescent="0.25">
      <c r="A55" s="71" t="s">
        <v>125</v>
      </c>
      <c r="B55" s="71" t="s">
        <v>47</v>
      </c>
      <c r="C55" s="75" t="s">
        <v>129</v>
      </c>
      <c r="D55" s="73">
        <v>13000</v>
      </c>
      <c r="E55" s="73"/>
      <c r="F55" s="37">
        <f>SUM(D55+E55)</f>
        <v>13000</v>
      </c>
      <c r="G55" s="29"/>
      <c r="H55" s="5"/>
      <c r="I55" s="5"/>
    </row>
    <row r="56" spans="1:9" ht="24.95" customHeight="1" x14ac:dyDescent="0.25">
      <c r="A56" s="99" t="s">
        <v>11</v>
      </c>
      <c r="B56" s="100"/>
      <c r="C56" s="68" t="s">
        <v>130</v>
      </c>
      <c r="D56" s="45">
        <f>SUM(D52:D55)</f>
        <v>68000</v>
      </c>
      <c r="E56" s="45">
        <f>SUM(E52:E55)</f>
        <v>0</v>
      </c>
      <c r="F56" s="45">
        <f>SUM(F52:F55)</f>
        <v>68000</v>
      </c>
      <c r="G56" s="5"/>
      <c r="H56" s="5"/>
      <c r="I56" s="5"/>
    </row>
    <row r="57" spans="1:9" ht="24.95" customHeight="1" x14ac:dyDescent="0.25">
      <c r="A57" s="50" t="s">
        <v>111</v>
      </c>
      <c r="B57" s="50" t="s">
        <v>68</v>
      </c>
      <c r="C57" s="62" t="s">
        <v>69</v>
      </c>
      <c r="D57" s="44">
        <v>13375</v>
      </c>
      <c r="E57" s="44"/>
      <c r="F57" s="37">
        <f>SUM(D57+E57)</f>
        <v>13375</v>
      </c>
      <c r="G57" s="5"/>
      <c r="H57" s="5"/>
      <c r="I57" s="5"/>
    </row>
    <row r="58" spans="1:9" ht="24.95" customHeight="1" x14ac:dyDescent="0.25">
      <c r="A58" s="103" t="s">
        <v>34</v>
      </c>
      <c r="B58" s="104"/>
      <c r="C58" s="66" t="s">
        <v>108</v>
      </c>
      <c r="D58" s="63">
        <f>SUM(D57)</f>
        <v>13375</v>
      </c>
      <c r="E58" s="63">
        <f>SUM(E57)</f>
        <v>0</v>
      </c>
      <c r="F58" s="63">
        <f>SUM(F57)</f>
        <v>13375</v>
      </c>
      <c r="G58" s="5"/>
      <c r="H58" s="5"/>
      <c r="I58" s="5"/>
    </row>
    <row r="59" spans="1:9" ht="24.95" hidden="1" customHeight="1" x14ac:dyDescent="0.25">
      <c r="A59" s="53"/>
      <c r="B59" s="54"/>
      <c r="C59" s="43" t="s">
        <v>36</v>
      </c>
      <c r="D59" s="44"/>
      <c r="E59" s="44"/>
      <c r="F59" s="44"/>
      <c r="G59" s="5"/>
      <c r="H59" s="5"/>
      <c r="I59" s="5"/>
    </row>
    <row r="60" spans="1:9" ht="24.95" hidden="1" customHeight="1" x14ac:dyDescent="0.25">
      <c r="A60" s="99" t="s">
        <v>34</v>
      </c>
      <c r="B60" s="100"/>
      <c r="C60" s="41" t="s">
        <v>35</v>
      </c>
      <c r="D60" s="42">
        <f>SUM(D59)</f>
        <v>0</v>
      </c>
      <c r="E60" s="42">
        <f>SUM(E59)</f>
        <v>0</v>
      </c>
      <c r="F60" s="42">
        <f>SUM(F59)</f>
        <v>0</v>
      </c>
      <c r="G60" s="5"/>
      <c r="H60" s="5"/>
      <c r="I60" s="5"/>
    </row>
    <row r="61" spans="1:9" ht="24.95" customHeight="1" x14ac:dyDescent="0.25">
      <c r="A61" s="50" t="s">
        <v>70</v>
      </c>
      <c r="B61" s="50" t="s">
        <v>47</v>
      </c>
      <c r="C61" s="43" t="s">
        <v>71</v>
      </c>
      <c r="D61" s="44">
        <v>20000</v>
      </c>
      <c r="E61" s="44"/>
      <c r="F61" s="37">
        <f t="shared" ref="F61:F67" si="7">SUM(D61+E61)</f>
        <v>20000</v>
      </c>
      <c r="G61" s="9"/>
      <c r="H61" s="9"/>
      <c r="I61" s="9"/>
    </row>
    <row r="62" spans="1:9" ht="34.5" customHeight="1" x14ac:dyDescent="0.25">
      <c r="A62" s="77" t="s">
        <v>70</v>
      </c>
      <c r="B62" s="77" t="s">
        <v>47</v>
      </c>
      <c r="C62" s="43" t="s">
        <v>72</v>
      </c>
      <c r="D62" s="44">
        <v>30000</v>
      </c>
      <c r="E62" s="44"/>
      <c r="F62" s="37">
        <f t="shared" si="7"/>
        <v>30000</v>
      </c>
      <c r="G62" s="9"/>
      <c r="H62" s="9"/>
      <c r="I62" s="9"/>
    </row>
    <row r="63" spans="1:9" ht="68.25" customHeight="1" x14ac:dyDescent="0.25">
      <c r="A63" s="78" t="s">
        <v>70</v>
      </c>
      <c r="B63" s="78" t="s">
        <v>47</v>
      </c>
      <c r="C63" s="76" t="s">
        <v>136</v>
      </c>
      <c r="D63" s="44">
        <v>30000</v>
      </c>
      <c r="E63" s="44"/>
      <c r="F63" s="37">
        <f t="shared" si="7"/>
        <v>30000</v>
      </c>
      <c r="G63" s="9"/>
      <c r="H63" s="9"/>
      <c r="I63" s="9"/>
    </row>
    <row r="64" spans="1:9" ht="36" customHeight="1" x14ac:dyDescent="0.25">
      <c r="A64" s="78" t="s">
        <v>70</v>
      </c>
      <c r="B64" s="78" t="s">
        <v>58</v>
      </c>
      <c r="C64" s="75" t="s">
        <v>166</v>
      </c>
      <c r="D64" s="44">
        <v>6000</v>
      </c>
      <c r="E64" s="44"/>
      <c r="F64" s="37">
        <f t="shared" si="7"/>
        <v>6000</v>
      </c>
      <c r="G64" s="9"/>
      <c r="H64" s="9"/>
      <c r="I64" s="9"/>
    </row>
    <row r="65" spans="1:9" ht="57.75" customHeight="1" x14ac:dyDescent="0.25">
      <c r="A65" s="78" t="s">
        <v>70</v>
      </c>
      <c r="B65" s="78" t="s">
        <v>58</v>
      </c>
      <c r="C65" s="76" t="s">
        <v>156</v>
      </c>
      <c r="D65" s="44">
        <v>21300</v>
      </c>
      <c r="E65" s="44"/>
      <c r="F65" s="37">
        <f t="shared" si="7"/>
        <v>21300</v>
      </c>
      <c r="G65" s="9"/>
      <c r="H65" s="9"/>
      <c r="I65" s="9"/>
    </row>
    <row r="66" spans="1:9" ht="37.5" customHeight="1" x14ac:dyDescent="0.25">
      <c r="A66" s="78" t="s">
        <v>70</v>
      </c>
      <c r="B66" s="78" t="s">
        <v>47</v>
      </c>
      <c r="C66" s="76" t="s">
        <v>122</v>
      </c>
      <c r="D66" s="44">
        <v>60000</v>
      </c>
      <c r="E66" s="44"/>
      <c r="F66" s="37">
        <f t="shared" si="7"/>
        <v>60000</v>
      </c>
      <c r="G66" s="9"/>
      <c r="H66" s="9"/>
      <c r="I66" s="9"/>
    </row>
    <row r="67" spans="1:9" ht="34.5" customHeight="1" x14ac:dyDescent="0.25">
      <c r="A67" s="78" t="s">
        <v>70</v>
      </c>
      <c r="B67" s="78" t="s">
        <v>47</v>
      </c>
      <c r="C67" s="76" t="s">
        <v>117</v>
      </c>
      <c r="D67" s="44">
        <v>42820</v>
      </c>
      <c r="E67" s="44"/>
      <c r="F67" s="37">
        <f t="shared" si="7"/>
        <v>42820</v>
      </c>
      <c r="G67" s="9"/>
      <c r="H67" s="9"/>
      <c r="I67" s="9"/>
    </row>
    <row r="68" spans="1:9" ht="24.95" customHeight="1" x14ac:dyDescent="0.25">
      <c r="A68" s="97" t="s">
        <v>26</v>
      </c>
      <c r="B68" s="98"/>
      <c r="C68" s="41" t="s">
        <v>25</v>
      </c>
      <c r="D68" s="42">
        <f>SUM(D61:D67)</f>
        <v>210120</v>
      </c>
      <c r="E68" s="42">
        <f>SUM(E61:E67)</f>
        <v>0</v>
      </c>
      <c r="F68" s="42">
        <f>SUM(F61:F67)</f>
        <v>210120</v>
      </c>
      <c r="G68" s="5">
        <f>SUM(G61:G61)</f>
        <v>0</v>
      </c>
      <c r="H68" s="5">
        <f>SUM(H61:H61)</f>
        <v>0</v>
      </c>
      <c r="I68" s="5">
        <f>SUM(I61:I61)</f>
        <v>0</v>
      </c>
    </row>
    <row r="69" spans="1:9" ht="24.95" customHeight="1" x14ac:dyDescent="0.25">
      <c r="A69" s="77" t="s">
        <v>74</v>
      </c>
      <c r="B69" s="77" t="s">
        <v>47</v>
      </c>
      <c r="C69" s="43" t="s">
        <v>73</v>
      </c>
      <c r="D69" s="44">
        <v>106000</v>
      </c>
      <c r="E69" s="44"/>
      <c r="F69" s="37">
        <f>SUM(D69+E69)</f>
        <v>106000</v>
      </c>
      <c r="G69" s="5"/>
      <c r="H69" s="5"/>
      <c r="I69" s="5"/>
    </row>
    <row r="70" spans="1:9" ht="24.95" customHeight="1" x14ac:dyDescent="0.25">
      <c r="A70" s="77" t="s">
        <v>74</v>
      </c>
      <c r="B70" s="77" t="s">
        <v>47</v>
      </c>
      <c r="C70" s="43" t="s">
        <v>148</v>
      </c>
      <c r="D70" s="44">
        <v>5400</v>
      </c>
      <c r="E70" s="44"/>
      <c r="F70" s="37">
        <f>SUM(D70+E70)</f>
        <v>5400</v>
      </c>
      <c r="G70" s="5"/>
      <c r="H70" s="5"/>
      <c r="I70" s="5"/>
    </row>
    <row r="71" spans="1:9" ht="24.95" customHeight="1" x14ac:dyDescent="0.25">
      <c r="A71" s="97" t="s">
        <v>38</v>
      </c>
      <c r="B71" s="98"/>
      <c r="C71" s="41" t="s">
        <v>37</v>
      </c>
      <c r="D71" s="42">
        <f>SUM(D69:D70)</f>
        <v>111400</v>
      </c>
      <c r="E71" s="42">
        <f>SUM(E69:E70)</f>
        <v>0</v>
      </c>
      <c r="F71" s="42">
        <f>SUM(F69:F70)</f>
        <v>111400</v>
      </c>
      <c r="G71" s="5"/>
      <c r="H71" s="5"/>
      <c r="I71" s="5"/>
    </row>
    <row r="72" spans="1:9" ht="33" customHeight="1" x14ac:dyDescent="0.25">
      <c r="A72" s="56" t="s">
        <v>75</v>
      </c>
      <c r="B72" s="56" t="s">
        <v>58</v>
      </c>
      <c r="C72" s="64" t="s">
        <v>76</v>
      </c>
      <c r="D72" s="65">
        <v>6000</v>
      </c>
      <c r="E72" s="65"/>
      <c r="F72" s="37">
        <f>SUM(D72+E72)</f>
        <v>6000</v>
      </c>
      <c r="G72" s="5"/>
      <c r="H72" s="5"/>
      <c r="I72" s="5"/>
    </row>
    <row r="73" spans="1:9" ht="30.75" customHeight="1" x14ac:dyDescent="0.25">
      <c r="A73" s="50" t="s">
        <v>75</v>
      </c>
      <c r="B73" s="50" t="s">
        <v>58</v>
      </c>
      <c r="C73" s="43" t="s">
        <v>77</v>
      </c>
      <c r="D73" s="44">
        <v>6000</v>
      </c>
      <c r="E73" s="44"/>
      <c r="F73" s="37">
        <f>SUM(D73+E73)</f>
        <v>6000</v>
      </c>
      <c r="G73" s="9"/>
      <c r="H73" s="9"/>
      <c r="I73" s="9"/>
    </row>
    <row r="74" spans="1:9" ht="30.75" customHeight="1" x14ac:dyDescent="0.25">
      <c r="A74" s="50" t="s">
        <v>75</v>
      </c>
      <c r="B74" s="50" t="s">
        <v>58</v>
      </c>
      <c r="C74" s="43" t="s">
        <v>120</v>
      </c>
      <c r="D74" s="44">
        <v>4750</v>
      </c>
      <c r="E74" s="44"/>
      <c r="F74" s="37">
        <f>SUM(D74+E74)</f>
        <v>4750</v>
      </c>
      <c r="G74" s="9"/>
      <c r="H74" s="9"/>
      <c r="I74" s="9"/>
    </row>
    <row r="75" spans="1:9" ht="24.95" customHeight="1" x14ac:dyDescent="0.25">
      <c r="A75" s="99" t="s">
        <v>13</v>
      </c>
      <c r="B75" s="100"/>
      <c r="C75" s="41" t="s">
        <v>27</v>
      </c>
      <c r="D75" s="42">
        <f>SUM(D72:D74)</f>
        <v>16750</v>
      </c>
      <c r="E75" s="42">
        <f>SUM(E72:E74)</f>
        <v>0</v>
      </c>
      <c r="F75" s="42">
        <f>SUM(F72:F74)</f>
        <v>16750</v>
      </c>
      <c r="G75" s="5">
        <f>SUM(G73:G73)</f>
        <v>0</v>
      </c>
      <c r="H75" s="5">
        <f>SUM(H73:H73)</f>
        <v>0</v>
      </c>
      <c r="I75" s="5">
        <f>SUM(I73:I73)</f>
        <v>0</v>
      </c>
    </row>
    <row r="76" spans="1:9" ht="30.75" customHeight="1" x14ac:dyDescent="0.25">
      <c r="A76" s="50" t="s">
        <v>147</v>
      </c>
      <c r="B76" s="50" t="s">
        <v>48</v>
      </c>
      <c r="C76" s="43" t="s">
        <v>146</v>
      </c>
      <c r="D76" s="44">
        <v>30000</v>
      </c>
      <c r="E76" s="44"/>
      <c r="F76" s="37">
        <f>SUM(D76+E76)</f>
        <v>30000</v>
      </c>
      <c r="G76" s="5"/>
      <c r="H76" s="5"/>
      <c r="I76" s="5"/>
    </row>
    <row r="77" spans="1:9" ht="24.95" customHeight="1" x14ac:dyDescent="0.25">
      <c r="A77" s="107" t="s">
        <v>144</v>
      </c>
      <c r="B77" s="107"/>
      <c r="C77" s="66" t="s">
        <v>145</v>
      </c>
      <c r="D77" s="63">
        <f>SUM(D76:D76)</f>
        <v>30000</v>
      </c>
      <c r="E77" s="63">
        <f>SUM(E76:E76)</f>
        <v>0</v>
      </c>
      <c r="F77" s="63">
        <f>SUM(F76:F76)</f>
        <v>30000</v>
      </c>
      <c r="G77" s="5"/>
      <c r="H77" s="5"/>
      <c r="I77" s="5"/>
    </row>
    <row r="78" spans="1:9" ht="34.5" customHeight="1" x14ac:dyDescent="0.25">
      <c r="A78" s="50" t="s">
        <v>79</v>
      </c>
      <c r="B78" s="50" t="s">
        <v>47</v>
      </c>
      <c r="C78" s="43" t="s">
        <v>80</v>
      </c>
      <c r="D78" s="44">
        <v>22000</v>
      </c>
      <c r="E78" s="44"/>
      <c r="F78" s="37">
        <f>SUM(D78+E78)</f>
        <v>22000</v>
      </c>
      <c r="G78" s="9">
        <v>500000</v>
      </c>
      <c r="H78" s="9">
        <v>700000</v>
      </c>
      <c r="I78" s="9"/>
    </row>
    <row r="79" spans="1:9" ht="24.95" customHeight="1" x14ac:dyDescent="0.25">
      <c r="A79" s="107" t="s">
        <v>78</v>
      </c>
      <c r="B79" s="107"/>
      <c r="C79" s="66" t="s">
        <v>106</v>
      </c>
      <c r="D79" s="63">
        <f>SUM(D78:D78)</f>
        <v>22000</v>
      </c>
      <c r="E79" s="63">
        <f>SUM(E78:E78)</f>
        <v>0</v>
      </c>
      <c r="F79" s="63">
        <f>SUM(F78:F78)</f>
        <v>22000</v>
      </c>
      <c r="G79" s="9"/>
      <c r="H79" s="9"/>
      <c r="I79" s="9"/>
    </row>
    <row r="80" spans="1:9" ht="38.25" customHeight="1" x14ac:dyDescent="0.25">
      <c r="A80" s="50" t="s">
        <v>82</v>
      </c>
      <c r="B80" s="50" t="s">
        <v>47</v>
      </c>
      <c r="C80" s="43" t="s">
        <v>83</v>
      </c>
      <c r="D80" s="44">
        <v>57822</v>
      </c>
      <c r="E80" s="44"/>
      <c r="F80" s="37">
        <f>SUM(D80+E80)</f>
        <v>57822</v>
      </c>
      <c r="G80" s="9"/>
      <c r="H80" s="9"/>
      <c r="I80" s="9"/>
    </row>
    <row r="81" spans="1:9" ht="24.95" customHeight="1" x14ac:dyDescent="0.25">
      <c r="A81" s="50" t="s">
        <v>165</v>
      </c>
      <c r="B81" s="50" t="s">
        <v>58</v>
      </c>
      <c r="C81" s="43" t="s">
        <v>84</v>
      </c>
      <c r="D81" s="44">
        <v>4500</v>
      </c>
      <c r="E81" s="44"/>
      <c r="F81" s="37">
        <f>SUM(D81+E81)</f>
        <v>4500</v>
      </c>
      <c r="G81" s="9"/>
      <c r="H81" s="9"/>
      <c r="I81" s="9"/>
    </row>
    <row r="82" spans="1:9" ht="24.95" customHeight="1" x14ac:dyDescent="0.25">
      <c r="A82" s="101" t="s">
        <v>81</v>
      </c>
      <c r="B82" s="102"/>
      <c r="C82" s="66" t="s">
        <v>104</v>
      </c>
      <c r="D82" s="63">
        <f>SUM(D80:D81)</f>
        <v>62322</v>
      </c>
      <c r="E82" s="63">
        <f>SUM(E80:E81)</f>
        <v>0</v>
      </c>
      <c r="F82" s="63">
        <f>SUM(F80:F81)</f>
        <v>62322</v>
      </c>
      <c r="G82" s="9"/>
      <c r="H82" s="9"/>
      <c r="I82" s="9"/>
    </row>
    <row r="83" spans="1:9" ht="47.25" customHeight="1" x14ac:dyDescent="0.25">
      <c r="A83" s="80" t="s">
        <v>140</v>
      </c>
      <c r="B83" s="80" t="s">
        <v>58</v>
      </c>
      <c r="C83" s="79" t="s">
        <v>135</v>
      </c>
      <c r="D83" s="47">
        <v>6000</v>
      </c>
      <c r="E83" s="47"/>
      <c r="F83" s="37">
        <f>SUM(D83+E83)</f>
        <v>6000</v>
      </c>
      <c r="G83" s="9"/>
      <c r="H83" s="9"/>
      <c r="I83" s="9"/>
    </row>
    <row r="84" spans="1:9" ht="24.95" customHeight="1" x14ac:dyDescent="0.25">
      <c r="A84" s="105" t="s">
        <v>141</v>
      </c>
      <c r="B84" s="106"/>
      <c r="C84" s="67" t="s">
        <v>142</v>
      </c>
      <c r="D84" s="63">
        <f>SUM(D83)</f>
        <v>6000</v>
      </c>
      <c r="E84" s="63">
        <f>SUM(E83)</f>
        <v>0</v>
      </c>
      <c r="F84" s="63">
        <f>SUM(F83)</f>
        <v>6000</v>
      </c>
      <c r="G84" s="9"/>
      <c r="H84" s="9"/>
      <c r="I84" s="9"/>
    </row>
    <row r="85" spans="1:9" ht="24.95" customHeight="1" x14ac:dyDescent="0.25">
      <c r="A85" s="56" t="s">
        <v>85</v>
      </c>
      <c r="B85" s="56" t="s">
        <v>58</v>
      </c>
      <c r="C85" s="64" t="s">
        <v>87</v>
      </c>
      <c r="D85" s="65">
        <v>10000</v>
      </c>
      <c r="E85" s="65"/>
      <c r="F85" s="37">
        <f>SUM(D85+E85)</f>
        <v>10000</v>
      </c>
      <c r="G85" s="9"/>
      <c r="H85" s="9"/>
      <c r="I85" s="9"/>
    </row>
    <row r="86" spans="1:9" ht="24.95" customHeight="1" x14ac:dyDescent="0.25">
      <c r="A86" s="56" t="s">
        <v>85</v>
      </c>
      <c r="B86" s="56" t="s">
        <v>58</v>
      </c>
      <c r="C86" s="64" t="s">
        <v>88</v>
      </c>
      <c r="D86" s="65">
        <v>5000</v>
      </c>
      <c r="E86" s="65"/>
      <c r="F86" s="37">
        <f>SUM(D86+E86)</f>
        <v>5000</v>
      </c>
      <c r="G86" s="9"/>
      <c r="H86" s="9"/>
      <c r="I86" s="9"/>
    </row>
    <row r="87" spans="1:9" ht="24.95" customHeight="1" x14ac:dyDescent="0.25">
      <c r="A87" s="56" t="s">
        <v>85</v>
      </c>
      <c r="B87" s="56" t="s">
        <v>58</v>
      </c>
      <c r="C87" s="64" t="s">
        <v>124</v>
      </c>
      <c r="D87" s="65">
        <v>7360</v>
      </c>
      <c r="E87" s="65"/>
      <c r="F87" s="37">
        <f>SUM(D87+E87)</f>
        <v>7360</v>
      </c>
      <c r="G87" s="9"/>
      <c r="H87" s="9"/>
      <c r="I87" s="9"/>
    </row>
    <row r="88" spans="1:9" ht="24.95" customHeight="1" x14ac:dyDescent="0.25">
      <c r="A88" s="103" t="s">
        <v>86</v>
      </c>
      <c r="B88" s="104"/>
      <c r="C88" s="67" t="s">
        <v>102</v>
      </c>
      <c r="D88" s="63">
        <f>SUM(D85:D87)</f>
        <v>22360</v>
      </c>
      <c r="E88" s="63">
        <f>SUM(E85:E87)</f>
        <v>0</v>
      </c>
      <c r="F88" s="63">
        <f>SUM(F85:F87)</f>
        <v>22360</v>
      </c>
      <c r="G88" s="9"/>
      <c r="H88" s="9"/>
      <c r="I88" s="9"/>
    </row>
    <row r="89" spans="1:9" ht="24.95" customHeight="1" x14ac:dyDescent="0.25">
      <c r="A89" s="50" t="s">
        <v>94</v>
      </c>
      <c r="B89" s="50" t="s">
        <v>47</v>
      </c>
      <c r="C89" s="43" t="s">
        <v>103</v>
      </c>
      <c r="D89" s="44">
        <v>500000</v>
      </c>
      <c r="E89" s="44"/>
      <c r="F89" s="37">
        <f>SUM(D89+E89)</f>
        <v>500000</v>
      </c>
      <c r="G89" s="9"/>
      <c r="H89" s="9"/>
      <c r="I89" s="9"/>
    </row>
    <row r="90" spans="1:9" ht="24.95" customHeight="1" x14ac:dyDescent="0.25">
      <c r="A90" s="99" t="s">
        <v>14</v>
      </c>
      <c r="B90" s="100"/>
      <c r="C90" s="41" t="s">
        <v>15</v>
      </c>
      <c r="D90" s="42">
        <f>SUM(D89)</f>
        <v>500000</v>
      </c>
      <c r="E90" s="42">
        <f>SUM(E89)</f>
        <v>0</v>
      </c>
      <c r="F90" s="42">
        <f>SUM(F89)</f>
        <v>500000</v>
      </c>
      <c r="G90" s="5">
        <f>SUM(G78:G78)</f>
        <v>500000</v>
      </c>
      <c r="H90" s="5">
        <f>SUM(H78:H78)</f>
        <v>700000</v>
      </c>
      <c r="I90" s="5">
        <f>SUM(I78:I78)</f>
        <v>0</v>
      </c>
    </row>
    <row r="91" spans="1:9" ht="33" customHeight="1" x14ac:dyDescent="0.25">
      <c r="A91" s="50" t="s">
        <v>112</v>
      </c>
      <c r="B91" s="50" t="s">
        <v>110</v>
      </c>
      <c r="C91" s="43" t="s">
        <v>95</v>
      </c>
      <c r="D91" s="44">
        <v>72000</v>
      </c>
      <c r="E91" s="44"/>
      <c r="F91" s="37">
        <f>SUM(D91+E91)</f>
        <v>72000</v>
      </c>
      <c r="G91" s="9"/>
      <c r="H91" s="9"/>
      <c r="I91" s="9"/>
    </row>
    <row r="92" spans="1:9" ht="24.95" customHeight="1" x14ac:dyDescent="0.25">
      <c r="A92" s="108" t="s">
        <v>16</v>
      </c>
      <c r="B92" s="108"/>
      <c r="C92" s="41" t="s">
        <v>17</v>
      </c>
      <c r="D92" s="42">
        <f t="shared" ref="D92:I92" si="8">SUM(D91)</f>
        <v>72000</v>
      </c>
      <c r="E92" s="42">
        <f t="shared" si="8"/>
        <v>0</v>
      </c>
      <c r="F92" s="42">
        <f t="shared" si="8"/>
        <v>72000</v>
      </c>
      <c r="G92" s="5">
        <f t="shared" si="8"/>
        <v>0</v>
      </c>
      <c r="H92" s="5">
        <f t="shared" si="8"/>
        <v>0</v>
      </c>
      <c r="I92" s="5">
        <f t="shared" si="8"/>
        <v>0</v>
      </c>
    </row>
    <row r="93" spans="1:9" ht="34.5" customHeight="1" x14ac:dyDescent="0.25">
      <c r="A93" s="50" t="s">
        <v>169</v>
      </c>
      <c r="B93" s="50" t="s">
        <v>110</v>
      </c>
      <c r="C93" s="43" t="s">
        <v>172</v>
      </c>
      <c r="D93" s="44">
        <v>15000</v>
      </c>
      <c r="E93" s="44"/>
      <c r="F93" s="37">
        <f>SUM(D93+E93)</f>
        <v>15000</v>
      </c>
      <c r="G93" s="5"/>
      <c r="H93" s="5"/>
      <c r="I93" s="5"/>
    </row>
    <row r="94" spans="1:9" ht="27" customHeight="1" x14ac:dyDescent="0.25">
      <c r="A94" s="108" t="s">
        <v>170</v>
      </c>
      <c r="B94" s="108"/>
      <c r="C94" s="41" t="s">
        <v>171</v>
      </c>
      <c r="D94" s="42">
        <f t="shared" ref="D94:F94" si="9">SUM(D93)</f>
        <v>15000</v>
      </c>
      <c r="E94" s="42">
        <f t="shared" si="9"/>
        <v>0</v>
      </c>
      <c r="F94" s="42">
        <f t="shared" si="9"/>
        <v>15000</v>
      </c>
      <c r="G94" s="5"/>
      <c r="H94" s="5"/>
      <c r="I94" s="5"/>
    </row>
    <row r="95" spans="1:9" ht="24.95" customHeight="1" x14ac:dyDescent="0.25">
      <c r="A95" s="53" t="s">
        <v>159</v>
      </c>
      <c r="B95" s="54" t="s">
        <v>58</v>
      </c>
      <c r="C95" s="85" t="s">
        <v>155</v>
      </c>
      <c r="D95" s="81">
        <v>5950</v>
      </c>
      <c r="E95" s="81"/>
      <c r="F95" s="81">
        <f>SUM(D95+E95)</f>
        <v>5950</v>
      </c>
      <c r="G95" s="5"/>
      <c r="H95" s="5"/>
      <c r="I95" s="5"/>
    </row>
    <row r="96" spans="1:9" ht="24.95" customHeight="1" x14ac:dyDescent="0.25">
      <c r="A96" s="108" t="s">
        <v>157</v>
      </c>
      <c r="B96" s="108"/>
      <c r="C96" s="41" t="s">
        <v>158</v>
      </c>
      <c r="D96" s="42">
        <f t="shared" ref="D96:F96" si="10">SUM(D95)</f>
        <v>5950</v>
      </c>
      <c r="E96" s="42">
        <f t="shared" si="10"/>
        <v>0</v>
      </c>
      <c r="F96" s="42">
        <f t="shared" si="10"/>
        <v>5950</v>
      </c>
      <c r="G96" s="5"/>
      <c r="H96" s="5"/>
      <c r="I96" s="5"/>
    </row>
    <row r="97" spans="1:10" ht="47.25" customHeight="1" x14ac:dyDescent="0.25">
      <c r="A97" s="50" t="s">
        <v>89</v>
      </c>
      <c r="B97" s="50" t="s">
        <v>47</v>
      </c>
      <c r="C97" s="43" t="s">
        <v>90</v>
      </c>
      <c r="D97" s="44">
        <v>0</v>
      </c>
      <c r="E97" s="44"/>
      <c r="F97" s="37">
        <f t="shared" ref="F97:F103" si="11">SUM(D97+E97)</f>
        <v>0</v>
      </c>
      <c r="G97" s="9"/>
      <c r="H97" s="9"/>
      <c r="I97" s="9"/>
      <c r="J97" s="20" t="s">
        <v>32</v>
      </c>
    </row>
    <row r="98" spans="1:10" ht="24.95" customHeight="1" x14ac:dyDescent="0.25">
      <c r="A98" s="50" t="s">
        <v>89</v>
      </c>
      <c r="B98" s="50" t="s">
        <v>47</v>
      </c>
      <c r="C98" s="43" t="s">
        <v>91</v>
      </c>
      <c r="D98" s="44">
        <v>62415</v>
      </c>
      <c r="E98" s="44"/>
      <c r="F98" s="37">
        <f t="shared" si="11"/>
        <v>62415</v>
      </c>
      <c r="G98" s="9"/>
      <c r="H98" s="9"/>
      <c r="I98" s="9"/>
    </row>
    <row r="99" spans="1:10" ht="24.95" customHeight="1" x14ac:dyDescent="0.25">
      <c r="A99" s="50" t="s">
        <v>89</v>
      </c>
      <c r="B99" s="50" t="s">
        <v>58</v>
      </c>
      <c r="C99" s="43" t="s">
        <v>92</v>
      </c>
      <c r="D99" s="44">
        <v>4098</v>
      </c>
      <c r="E99" s="44"/>
      <c r="F99" s="37">
        <f t="shared" si="11"/>
        <v>4098</v>
      </c>
      <c r="G99" s="9"/>
      <c r="H99" s="9"/>
      <c r="I99" s="9"/>
    </row>
    <row r="100" spans="1:10" ht="24.95" customHeight="1" x14ac:dyDescent="0.25">
      <c r="A100" s="50" t="s">
        <v>89</v>
      </c>
      <c r="B100" s="50" t="s">
        <v>58</v>
      </c>
      <c r="C100" s="43" t="s">
        <v>123</v>
      </c>
      <c r="D100" s="44">
        <v>7500</v>
      </c>
      <c r="E100" s="44"/>
      <c r="F100" s="37">
        <f t="shared" si="11"/>
        <v>7500</v>
      </c>
      <c r="G100" s="9"/>
      <c r="H100" s="9"/>
      <c r="I100" s="9"/>
    </row>
    <row r="101" spans="1:10" ht="24.95" customHeight="1" x14ac:dyDescent="0.25">
      <c r="A101" s="50" t="s">
        <v>89</v>
      </c>
      <c r="B101" s="50" t="s">
        <v>58</v>
      </c>
      <c r="C101" s="43" t="s">
        <v>93</v>
      </c>
      <c r="D101" s="44">
        <v>5702</v>
      </c>
      <c r="E101" s="44"/>
      <c r="F101" s="37">
        <f t="shared" si="11"/>
        <v>5702</v>
      </c>
      <c r="G101" s="9"/>
      <c r="H101" s="9"/>
      <c r="I101" s="9"/>
    </row>
    <row r="102" spans="1:10" ht="24.95" customHeight="1" x14ac:dyDescent="0.25">
      <c r="A102" s="50" t="s">
        <v>89</v>
      </c>
      <c r="B102" s="50" t="s">
        <v>58</v>
      </c>
      <c r="C102" s="43" t="s">
        <v>152</v>
      </c>
      <c r="D102" s="88">
        <v>5000</v>
      </c>
      <c r="E102" s="88"/>
      <c r="F102" s="37">
        <f t="shared" si="11"/>
        <v>5000</v>
      </c>
      <c r="G102" s="9"/>
      <c r="H102" s="9"/>
      <c r="I102" s="9"/>
    </row>
    <row r="103" spans="1:10" ht="48" customHeight="1" x14ac:dyDescent="0.25">
      <c r="A103" s="50" t="s">
        <v>89</v>
      </c>
      <c r="B103" s="50" t="s">
        <v>134</v>
      </c>
      <c r="C103" s="43" t="s">
        <v>133</v>
      </c>
      <c r="D103" s="88">
        <v>196321</v>
      </c>
      <c r="E103" s="88"/>
      <c r="F103" s="89">
        <f t="shared" si="11"/>
        <v>196321</v>
      </c>
      <c r="G103" s="9"/>
      <c r="H103" s="9"/>
      <c r="I103" s="9"/>
    </row>
    <row r="104" spans="1:10" ht="24.95" customHeight="1" x14ac:dyDescent="0.25">
      <c r="A104" s="99" t="s">
        <v>18</v>
      </c>
      <c r="B104" s="100"/>
      <c r="C104" s="84" t="s">
        <v>19</v>
      </c>
      <c r="D104" s="35">
        <f>SUM(D97:D103)</f>
        <v>281036</v>
      </c>
      <c r="E104" s="35">
        <f>SUM(E97:E103)</f>
        <v>0</v>
      </c>
      <c r="F104" s="35">
        <f>SUM(F97:F103)</f>
        <v>281036</v>
      </c>
      <c r="G104" s="29">
        <f>SUM(G97:G97)</f>
        <v>0</v>
      </c>
      <c r="H104" s="5">
        <f>SUM(H97:H97)</f>
        <v>0</v>
      </c>
      <c r="I104" s="5">
        <f>SUM(I97:I97)</f>
        <v>0</v>
      </c>
    </row>
    <row r="105" spans="1:10" ht="24.95" customHeight="1" x14ac:dyDescent="0.25">
      <c r="A105" s="50" t="s">
        <v>98</v>
      </c>
      <c r="B105" s="50" t="s">
        <v>47</v>
      </c>
      <c r="C105" s="85" t="s">
        <v>99</v>
      </c>
      <c r="D105" s="81">
        <v>10773</v>
      </c>
      <c r="E105" s="81"/>
      <c r="F105" s="81">
        <f>SUM(D105+E105)</f>
        <v>10773</v>
      </c>
      <c r="G105" s="87"/>
      <c r="H105" s="12"/>
      <c r="I105" s="12"/>
    </row>
    <row r="106" spans="1:10" ht="24.95" customHeight="1" x14ac:dyDescent="0.25">
      <c r="A106" s="53" t="s">
        <v>98</v>
      </c>
      <c r="B106" s="54" t="s">
        <v>58</v>
      </c>
      <c r="C106" s="85" t="s">
        <v>154</v>
      </c>
      <c r="D106" s="81">
        <v>4950</v>
      </c>
      <c r="E106" s="81"/>
      <c r="F106" s="81">
        <f>SUM(D106+E106)</f>
        <v>4950</v>
      </c>
      <c r="G106" s="87"/>
      <c r="H106" s="12"/>
      <c r="I106" s="12"/>
    </row>
    <row r="107" spans="1:10" ht="24.95" customHeight="1" x14ac:dyDescent="0.25">
      <c r="A107" s="103" t="s">
        <v>97</v>
      </c>
      <c r="B107" s="104"/>
      <c r="C107" s="86" t="s">
        <v>105</v>
      </c>
      <c r="D107" s="91">
        <f>SUM(D105:D106)</f>
        <v>15723</v>
      </c>
      <c r="E107" s="91">
        <f>SUM(E105:E106)</f>
        <v>0</v>
      </c>
      <c r="F107" s="91">
        <f>SUM(F105:F106)</f>
        <v>15723</v>
      </c>
      <c r="G107" s="87"/>
      <c r="H107" s="12"/>
      <c r="I107" s="12"/>
    </row>
    <row r="108" spans="1:10" ht="24.95" customHeight="1" x14ac:dyDescent="0.25">
      <c r="A108" s="50" t="s">
        <v>96</v>
      </c>
      <c r="B108" s="50" t="s">
        <v>47</v>
      </c>
      <c r="C108" s="43" t="s">
        <v>100</v>
      </c>
      <c r="D108" s="90">
        <v>0</v>
      </c>
      <c r="E108" s="90"/>
      <c r="F108" s="37">
        <f>SUM(D108+E108)</f>
        <v>0</v>
      </c>
      <c r="G108" s="9">
        <v>0</v>
      </c>
      <c r="H108" s="9"/>
      <c r="I108" s="9"/>
    </row>
    <row r="109" spans="1:10" ht="35.25" customHeight="1" x14ac:dyDescent="0.25">
      <c r="A109" s="50" t="s">
        <v>96</v>
      </c>
      <c r="B109" s="50" t="s">
        <v>47</v>
      </c>
      <c r="C109" s="43" t="s">
        <v>173</v>
      </c>
      <c r="D109" s="90">
        <v>368400</v>
      </c>
      <c r="E109" s="90"/>
      <c r="F109" s="37">
        <f>SUM(D109+E109)</f>
        <v>368400</v>
      </c>
      <c r="G109" s="9"/>
      <c r="H109" s="9"/>
      <c r="I109" s="9"/>
    </row>
    <row r="110" spans="1:10" ht="40.5" customHeight="1" x14ac:dyDescent="0.25">
      <c r="A110" s="50" t="s">
        <v>96</v>
      </c>
      <c r="B110" s="50" t="s">
        <v>47</v>
      </c>
      <c r="C110" s="43" t="s">
        <v>90</v>
      </c>
      <c r="D110" s="44">
        <v>27000</v>
      </c>
      <c r="E110" s="44"/>
      <c r="F110" s="37">
        <f t="shared" ref="F110" si="12">SUM(D110+E110)</f>
        <v>27000</v>
      </c>
      <c r="G110" s="9"/>
      <c r="H110" s="9"/>
      <c r="I110" s="9"/>
    </row>
    <row r="111" spans="1:10" ht="24.95" customHeight="1" x14ac:dyDescent="0.25">
      <c r="A111" s="50" t="s">
        <v>96</v>
      </c>
      <c r="B111" s="50" t="s">
        <v>47</v>
      </c>
      <c r="C111" s="43" t="s">
        <v>115</v>
      </c>
      <c r="D111" s="47">
        <v>6000</v>
      </c>
      <c r="E111" s="47"/>
      <c r="F111" s="37">
        <f>SUM(D111+E111)</f>
        <v>6000</v>
      </c>
      <c r="G111" s="9"/>
      <c r="H111" s="9"/>
      <c r="I111" s="9"/>
    </row>
    <row r="112" spans="1:10" ht="24.95" customHeight="1" x14ac:dyDescent="0.25">
      <c r="A112" s="50" t="s">
        <v>96</v>
      </c>
      <c r="B112" s="50" t="s">
        <v>47</v>
      </c>
      <c r="C112" s="43" t="s">
        <v>116</v>
      </c>
      <c r="D112" s="47">
        <v>6000</v>
      </c>
      <c r="E112" s="47"/>
      <c r="F112" s="37">
        <f>SUM(D112+E112)</f>
        <v>6000</v>
      </c>
      <c r="G112" s="9"/>
      <c r="H112" s="9"/>
      <c r="I112" s="9"/>
    </row>
    <row r="113" spans="1:9" ht="24.95" customHeight="1" x14ac:dyDescent="0.25">
      <c r="A113" s="50" t="s">
        <v>96</v>
      </c>
      <c r="B113" s="50" t="s">
        <v>58</v>
      </c>
      <c r="C113" s="43" t="s">
        <v>153</v>
      </c>
      <c r="D113" s="47">
        <v>3600</v>
      </c>
      <c r="E113" s="47"/>
      <c r="F113" s="37">
        <f>SUM(D113+E113)</f>
        <v>3600</v>
      </c>
      <c r="G113" s="9"/>
      <c r="H113" s="9"/>
      <c r="I113" s="9"/>
    </row>
    <row r="114" spans="1:9" ht="31.5" customHeight="1" x14ac:dyDescent="0.25">
      <c r="A114" s="50" t="s">
        <v>96</v>
      </c>
      <c r="B114" s="50" t="s">
        <v>47</v>
      </c>
      <c r="C114" s="43" t="s">
        <v>101</v>
      </c>
      <c r="D114" s="47">
        <v>11150</v>
      </c>
      <c r="E114" s="47"/>
      <c r="F114" s="37">
        <f>SUM(D114+E114)</f>
        <v>11150</v>
      </c>
      <c r="G114" s="9"/>
      <c r="H114" s="9"/>
      <c r="I114" s="9"/>
    </row>
    <row r="115" spans="1:9" ht="24.95" customHeight="1" x14ac:dyDescent="0.25">
      <c r="A115" s="99" t="s">
        <v>20</v>
      </c>
      <c r="B115" s="100"/>
      <c r="C115" s="41" t="s">
        <v>21</v>
      </c>
      <c r="D115" s="42">
        <f>SUM(D108:D114)</f>
        <v>422150</v>
      </c>
      <c r="E115" s="42">
        <f>SUM(E108:E114)</f>
        <v>0</v>
      </c>
      <c r="F115" s="42">
        <f>SUM(F108:F114)</f>
        <v>422150</v>
      </c>
      <c r="G115" s="5">
        <f>SUM(G105:G114)</f>
        <v>0</v>
      </c>
      <c r="H115" s="5">
        <f>SUM(H105:H114)</f>
        <v>0</v>
      </c>
      <c r="I115" s="5">
        <f>SUM(I105:I114)</f>
        <v>0</v>
      </c>
    </row>
    <row r="116" spans="1:9" ht="24.95" customHeight="1" x14ac:dyDescent="0.25">
      <c r="A116" s="94" t="s">
        <v>22</v>
      </c>
      <c r="B116" s="95"/>
      <c r="C116" s="96"/>
      <c r="D116" s="42">
        <f>SUM(D9,D12,D22,D25,D34,D37,D58,D68,D71,D75,D79,D82,D88,D90,D92,D104,D107,D115,D56,D84,D47,D77,D51,D96,D30,D49,D94)</f>
        <v>16092562</v>
      </c>
      <c r="E116" s="42">
        <f>SUM(E9,E12,E22,E25,E34,E37,E58,E68,E71,E75,E79,E82,E88,E90,E92,E104,E107,E115,E56,E84,E47,E77,E51,E96,E30,E49,E94)</f>
        <v>-80863</v>
      </c>
      <c r="F116" s="42">
        <f>SUM(F9,F12,F22,F25,F34,F37,F58,F68,F71,F75,F79,F82,F88,F90,F92,F104,F107,F115,F56,F84,F47,F77,F51,F96,F30,F49,F94)</f>
        <v>16011699</v>
      </c>
      <c r="G116" s="5" t="e">
        <f>SUM(G9,G12,G22,G25,G28,G41,G43,G45,G68,G75,#REF!,#REF!,#REF!,G90,G92,G104,G115)</f>
        <v>#REF!</v>
      </c>
      <c r="H116" s="5" t="e">
        <f>SUM(H9,H12,H22,H25,H28,H41,H43,H45,H68,H75,#REF!,#REF!,#REF!,H90,H92,H104,H115)</f>
        <v>#REF!</v>
      </c>
      <c r="I116" s="5" t="e">
        <f>SUM(I9,I12,I22,I25,I28,I41,I43,I45,I68,I75,#REF!,#REF!,#REF!,I90,I92,I104,I115)</f>
        <v>#REF!</v>
      </c>
    </row>
    <row r="117" spans="1:9" ht="33" customHeight="1" x14ac:dyDescent="0.25">
      <c r="A117" s="13"/>
      <c r="B117" s="13"/>
      <c r="C117" s="14"/>
      <c r="D117" s="15"/>
      <c r="E117" s="15"/>
      <c r="F117" s="15"/>
      <c r="G117" s="15"/>
      <c r="H117" s="15"/>
    </row>
    <row r="118" spans="1:9" x14ac:dyDescent="0.25">
      <c r="C118" s="69"/>
    </row>
    <row r="119" spans="1:9" x14ac:dyDescent="0.25">
      <c r="C119" s="69"/>
    </row>
    <row r="120" spans="1:9" x14ac:dyDescent="0.25">
      <c r="C120" s="69"/>
    </row>
    <row r="121" spans="1:9" x14ac:dyDescent="0.25">
      <c r="C121" s="69"/>
    </row>
    <row r="122" spans="1:9" x14ac:dyDescent="0.25">
      <c r="C122" s="69"/>
    </row>
  </sheetData>
  <sheetProtection selectLockedCells="1" selectUnlockedCells="1"/>
  <mergeCells count="41">
    <mergeCell ref="A37:B37"/>
    <mergeCell ref="A39:B39"/>
    <mergeCell ref="A41:B41"/>
    <mergeCell ref="A51:B51"/>
    <mergeCell ref="A30:B30"/>
    <mergeCell ref="A45:B45"/>
    <mergeCell ref="A34:B34"/>
    <mergeCell ref="A49:B49"/>
    <mergeCell ref="A1:B1"/>
    <mergeCell ref="A3:C3"/>
    <mergeCell ref="A28:B28"/>
    <mergeCell ref="A5:B5"/>
    <mergeCell ref="C5:C6"/>
    <mergeCell ref="A9:B9"/>
    <mergeCell ref="A12:B12"/>
    <mergeCell ref="A22:B22"/>
    <mergeCell ref="A2:F2"/>
    <mergeCell ref="F5:F6"/>
    <mergeCell ref="D5:D6"/>
    <mergeCell ref="E5:E6"/>
    <mergeCell ref="A25:B25"/>
    <mergeCell ref="A56:B56"/>
    <mergeCell ref="A47:B47"/>
    <mergeCell ref="A92:B92"/>
    <mergeCell ref="A79:B79"/>
    <mergeCell ref="A60:B60"/>
    <mergeCell ref="A68:B68"/>
    <mergeCell ref="A58:B58"/>
    <mergeCell ref="A116:C116"/>
    <mergeCell ref="A71:B71"/>
    <mergeCell ref="A75:B75"/>
    <mergeCell ref="A82:B82"/>
    <mergeCell ref="A90:B90"/>
    <mergeCell ref="A88:B88"/>
    <mergeCell ref="A84:B84"/>
    <mergeCell ref="A77:B77"/>
    <mergeCell ref="A115:B115"/>
    <mergeCell ref="A96:B96"/>
    <mergeCell ref="A107:B107"/>
    <mergeCell ref="A104:B104"/>
    <mergeCell ref="A94:B94"/>
  </mergeCells>
  <pageMargins left="0.70866141732283472" right="0.70866141732283472" top="0.74803149606299213" bottom="0.74803149606299213" header="0.31496062992125984" footer="0.31496062992125984"/>
  <pageSetup paperSize="9" scale="8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Marciniak</dc:creator>
  <cp:lastModifiedBy>Anna Landzwojczak-Sadowska</cp:lastModifiedBy>
  <cp:revision>0</cp:revision>
  <cp:lastPrinted>2018-01-02T07:29:24Z</cp:lastPrinted>
  <dcterms:created xsi:type="dcterms:W3CDTF">2015-10-05T08:45:49Z</dcterms:created>
  <dcterms:modified xsi:type="dcterms:W3CDTF">2018-01-03T11:35:43Z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