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540" windowWidth="16380" windowHeight="7650" tabRatio="987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Arkusz1!$7:$7</definedName>
  </definedNames>
  <calcPr calcId="145621" fullCalcOnLoad="1"/>
</workbook>
</file>

<file path=xl/calcChain.xml><?xml version="1.0" encoding="utf-8"?>
<calcChain xmlns="http://schemas.openxmlformats.org/spreadsheetml/2006/main">
  <c r="H14" i="1" l="1"/>
  <c r="H16" i="1"/>
  <c r="H103" i="1"/>
  <c r="H98" i="1"/>
  <c r="H97" i="1"/>
  <c r="H96" i="1"/>
  <c r="H95" i="1"/>
  <c r="G16" i="1"/>
  <c r="G103" i="1"/>
  <c r="F16" i="1"/>
  <c r="H15" i="1"/>
  <c r="H69" i="1"/>
  <c r="G69" i="1"/>
  <c r="F69" i="1"/>
  <c r="H68" i="1"/>
  <c r="H32" i="1"/>
  <c r="G33" i="1"/>
  <c r="G37" i="1"/>
  <c r="F37" i="1"/>
  <c r="G48" i="1"/>
  <c r="G56" i="1"/>
  <c r="H56" i="1"/>
  <c r="F48" i="1"/>
  <c r="H55" i="1"/>
  <c r="H94" i="1"/>
  <c r="G58" i="1"/>
  <c r="F58" i="1"/>
  <c r="E58" i="1"/>
  <c r="D58" i="1"/>
  <c r="C58" i="1"/>
  <c r="H57" i="1"/>
  <c r="H64" i="1"/>
  <c r="G43" i="1"/>
  <c r="H43" i="1"/>
  <c r="H42" i="1"/>
  <c r="F43" i="1"/>
  <c r="H88" i="1"/>
  <c r="H87" i="1"/>
  <c r="H36" i="1"/>
  <c r="H99" i="1"/>
  <c r="F90" i="1"/>
  <c r="G90" i="1"/>
  <c r="H89" i="1"/>
  <c r="H65" i="1"/>
  <c r="F66" i="1"/>
  <c r="G75" i="1"/>
  <c r="F75" i="1"/>
  <c r="F103" i="1"/>
  <c r="E75" i="1"/>
  <c r="D75" i="1"/>
  <c r="C75" i="1"/>
  <c r="H74" i="1"/>
  <c r="H41" i="1"/>
  <c r="H13" i="1"/>
  <c r="H11" i="1"/>
  <c r="H12" i="1"/>
  <c r="H67" i="1"/>
  <c r="H62" i="1"/>
  <c r="H63" i="1"/>
  <c r="G66" i="1"/>
  <c r="H28" i="1"/>
  <c r="G45" i="1"/>
  <c r="G60" i="1"/>
  <c r="H54" i="1"/>
  <c r="H53" i="1"/>
  <c r="H52" i="1"/>
  <c r="H51" i="1"/>
  <c r="H50" i="1"/>
  <c r="H49" i="1"/>
  <c r="G12" i="1"/>
  <c r="H93" i="1"/>
  <c r="H86" i="1"/>
  <c r="C10" i="1"/>
  <c r="D10" i="1"/>
  <c r="E10" i="1"/>
  <c r="F10" i="1"/>
  <c r="H10" i="1"/>
  <c r="G10" i="1"/>
  <c r="I10" i="1"/>
  <c r="H85" i="1"/>
  <c r="H84" i="1"/>
  <c r="H83" i="1"/>
  <c r="H34" i="1"/>
  <c r="H92" i="1"/>
  <c r="H101" i="1"/>
  <c r="H91" i="1"/>
  <c r="H81" i="1"/>
  <c r="H79" i="1"/>
  <c r="H78" i="1"/>
  <c r="H76" i="1"/>
  <c r="H72" i="1"/>
  <c r="H70" i="1"/>
  <c r="H61" i="1"/>
  <c r="H59" i="1"/>
  <c r="H46" i="1"/>
  <c r="H44" i="1"/>
  <c r="H40" i="1"/>
  <c r="H39" i="1"/>
  <c r="H38" i="1"/>
  <c r="H35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9" i="1"/>
  <c r="H8" i="1"/>
  <c r="F33" i="1"/>
  <c r="H37" i="1"/>
  <c r="F100" i="1"/>
  <c r="H100" i="1"/>
  <c r="F60" i="1"/>
  <c r="H60" i="1"/>
  <c r="E60" i="1"/>
  <c r="D60" i="1"/>
  <c r="C60" i="1"/>
  <c r="C66" i="1"/>
  <c r="D66" i="1"/>
  <c r="E66" i="1"/>
  <c r="F45" i="1"/>
  <c r="H45" i="1"/>
  <c r="C71" i="1"/>
  <c r="D71" i="1"/>
  <c r="E71" i="1"/>
  <c r="G71" i="1"/>
  <c r="I71" i="1"/>
  <c r="F71" i="1"/>
  <c r="H71" i="1"/>
  <c r="C45" i="1"/>
  <c r="I73" i="1"/>
  <c r="G73" i="1"/>
  <c r="F73" i="1"/>
  <c r="E73" i="1"/>
  <c r="D73" i="1"/>
  <c r="C73" i="1"/>
  <c r="D103" i="1"/>
  <c r="D47" i="1"/>
  <c r="E47" i="1"/>
  <c r="F47" i="1"/>
  <c r="G47" i="1"/>
  <c r="I47" i="1"/>
  <c r="C47" i="1"/>
  <c r="D80" i="1"/>
  <c r="E80" i="1"/>
  <c r="F80" i="1"/>
  <c r="G80" i="1"/>
  <c r="I80" i="1"/>
  <c r="C80" i="1"/>
  <c r="D43" i="1"/>
  <c r="E43" i="1"/>
  <c r="I43" i="1"/>
  <c r="C43" i="1"/>
  <c r="I102" i="1"/>
  <c r="I82" i="1"/>
  <c r="I77" i="1"/>
  <c r="I66" i="1"/>
  <c r="I56" i="1"/>
  <c r="I37" i="1"/>
  <c r="I33" i="1"/>
  <c r="I103" i="1"/>
  <c r="D77" i="1"/>
  <c r="E77" i="1"/>
  <c r="F77" i="1"/>
  <c r="H77" i="1"/>
  <c r="G77" i="1"/>
  <c r="C77" i="1"/>
  <c r="D37" i="1"/>
  <c r="E37" i="1"/>
  <c r="C37" i="1"/>
  <c r="D33" i="1"/>
  <c r="E33" i="1"/>
  <c r="C33" i="1"/>
  <c r="G102" i="1"/>
  <c r="F82" i="1"/>
  <c r="G82" i="1"/>
  <c r="H82" i="1"/>
  <c r="F56" i="1"/>
  <c r="C103" i="1"/>
  <c r="E103" i="1"/>
  <c r="C56" i="1"/>
  <c r="D56" i="1"/>
  <c r="E56" i="1"/>
  <c r="C82" i="1"/>
  <c r="D82" i="1"/>
  <c r="E82" i="1"/>
  <c r="C102" i="1"/>
  <c r="D102" i="1"/>
  <c r="E102" i="1"/>
  <c r="H47" i="1"/>
  <c r="H73" i="1"/>
  <c r="F102" i="1"/>
  <c r="H80" i="1"/>
  <c r="H75" i="1"/>
  <c r="H58" i="1"/>
  <c r="H66" i="1"/>
  <c r="H33" i="1"/>
  <c r="H90" i="1"/>
  <c r="H102" i="1"/>
  <c r="H48" i="1"/>
</calcChain>
</file>

<file path=xl/sharedStrings.xml><?xml version="1.0" encoding="utf-8"?>
<sst xmlns="http://schemas.openxmlformats.org/spreadsheetml/2006/main" count="197" uniqueCount="155">
  <si>
    <t>klasyfikacja budżetowa</t>
  </si>
  <si>
    <t>Nazwa zadania</t>
  </si>
  <si>
    <t>Plan 2015</t>
  </si>
  <si>
    <t>Wykonanie 30.09.2015</t>
  </si>
  <si>
    <t>Przewidywane wykonanie</t>
  </si>
  <si>
    <t>Budowa przepustu na Samicy w Czaczu</t>
  </si>
  <si>
    <t>Razem 60016</t>
  </si>
  <si>
    <t>Drogi publiczne gminne</t>
  </si>
  <si>
    <t>Wykup gruntów pod drogi</t>
  </si>
  <si>
    <t>Razem 70005</t>
  </si>
  <si>
    <t>Gospodarka gruntami i nieruchomościami</t>
  </si>
  <si>
    <t>Urzędy gmin</t>
  </si>
  <si>
    <t>Razem 75411</t>
  </si>
  <si>
    <t>Komendy Powiatowe Państwowej Straży Pożarnej</t>
  </si>
  <si>
    <t>Monitoring w mieście</t>
  </si>
  <si>
    <t>Razem 75495</t>
  </si>
  <si>
    <t>Bezpieczeństwo publiczne Pozostała działalność</t>
  </si>
  <si>
    <t>Razem 80148</t>
  </si>
  <si>
    <t>Razem 85111</t>
  </si>
  <si>
    <t>Szpitale ogólne</t>
  </si>
  <si>
    <t>Opracowanie dokumentacji projektowych na budowę oświetlenia ulicznego na terenie Gminy Śmigiel</t>
  </si>
  <si>
    <t>Razem 90015</t>
  </si>
  <si>
    <t>Oświetlenie ulic, placów i dróg</t>
  </si>
  <si>
    <t>Dofinansowanie budowy przydomowych oczyszczalni i usuwania odpadów powstałych przy likwidacji azbestu</t>
  </si>
  <si>
    <t>Razem 90019</t>
  </si>
  <si>
    <t>Gospodarka komunalna i ochrona środowiska</t>
  </si>
  <si>
    <t>Wykonanie przyłącza energetycznego oraz opracowanie dokumentacji projektowej dla oświetlenia boisk sportowych w Śmiglu</t>
  </si>
  <si>
    <t>Wykonanie przyłącza energetycznego oraz opracowanie dokumentacji projektowej dla oświetlenia wiejskiego kompleksu rekreacyjnego – sportowego w Czaczyku</t>
  </si>
  <si>
    <t>Razem 92605</t>
  </si>
  <si>
    <t>Zadania w zakresie kultury fizycznej</t>
  </si>
  <si>
    <t>OGÓŁEM</t>
  </si>
  <si>
    <t>Budowa kanalizacji sanitarnej w Gminie Śmigiel na terenie wsi Bronikowo i Glińsko</t>
  </si>
  <si>
    <t>Wykonanie oświetlenia ulicznego w Gminie Śmigiel</t>
  </si>
  <si>
    <t>Przebudowa drogi wraz z budową odwodnienia w Przysiece Starej Pierwszej (Huby II) - opracowanie dokumentacji projektowo - kosztorysowej</t>
  </si>
  <si>
    <t>Budowa parkingu z kostki brukowej na ulicy Ojca Świętego Jana Pawła II w Śmiglu</t>
  </si>
  <si>
    <t>Dostawa i montaż urządzeń klimatyzacyjnych - budynek Urzędu</t>
  </si>
  <si>
    <t>Zespół Szkół w Czaczu - zakup kosiarki samojezdnej do koszenia trawy</t>
  </si>
  <si>
    <t>Zarząd Szkół i Placówek Oświatowych - zakup elektrycznego pieca konwekcyjnego</t>
  </si>
  <si>
    <t>Ośrodek Pomocy Społecznej - zakup serwera</t>
  </si>
  <si>
    <t>Zakup samochodu dla OSP z dofinansowaniem ze środków unijnych w ramach WRPO 2014-2020</t>
  </si>
  <si>
    <t>Szkoły podstawowe</t>
  </si>
  <si>
    <t>Razem 80101</t>
  </si>
  <si>
    <t>Zespoły obsługi ekonomiczno-administracyjnej szkół</t>
  </si>
  <si>
    <t>Ośrodki pomocy społecznej</t>
  </si>
  <si>
    <t>Razem 01010</t>
  </si>
  <si>
    <t>Kompleksowe zagospodarowanie ścieków w zlewni rzeki Obry</t>
  </si>
  <si>
    <t>Infrastruktura wodociągowa i sanitacyjna wsi</t>
  </si>
  <si>
    <t>Razem 75405</t>
  </si>
  <si>
    <t>Komendy Powiatowe Policji</t>
  </si>
  <si>
    <t>Zakup serwera</t>
  </si>
  <si>
    <t>Zakup urządzenia do archiwizacji danych</t>
  </si>
  <si>
    <t>Dofinansowanie Samodzielnego Publicznego Zespołu Opieki Zdrowotnej w Kościanie</t>
  </si>
  <si>
    <t>Przebudowa chodnika wraz z budową oświetlenia ulicznego ulica Przysiecka w Bruszczewie (do ulicy Okrężnej) 900 m</t>
  </si>
  <si>
    <t>Budowa drogi gminnej w Czaczyku 1.330 m</t>
  </si>
  <si>
    <t>Przebudowa drogi gminnej Karśnice - Nowy Białcz 1.220 m</t>
  </si>
  <si>
    <t>Przebudowa ul. Leszczyńskiej w Śmiglu i Nietążkowie 2.450 m</t>
  </si>
  <si>
    <t>Przebudowa ul. Ariańskiej w Śmiglu 400 m</t>
  </si>
  <si>
    <t>Przebudowa ul. Polnej w Czaczu 380 m</t>
  </si>
  <si>
    <t>Przebudowa ul. Dworskiej w Koszanowie 370 m</t>
  </si>
  <si>
    <t>Przebudowa ul. Głównej w Bielawach 180 m</t>
  </si>
  <si>
    <t>Przebudowa ul. Wyspiańskiego w Śmiglu 230 m</t>
  </si>
  <si>
    <t xml:space="preserve">Plan wydatków majątkowych </t>
  </si>
  <si>
    <t xml:space="preserve">w roku 2016 </t>
  </si>
  <si>
    <t>Razem 75818</t>
  </si>
  <si>
    <t>Rezerwy ogólne i celowe</t>
  </si>
  <si>
    <t>75818-6800</t>
  </si>
  <si>
    <t>60016-6050</t>
  </si>
  <si>
    <t>75023-6050</t>
  </si>
  <si>
    <t>75023-6060</t>
  </si>
  <si>
    <t>75405-6170</t>
  </si>
  <si>
    <t>75495-6050</t>
  </si>
  <si>
    <t>80101-6060</t>
  </si>
  <si>
    <t>85111-6300</t>
  </si>
  <si>
    <t>85219-6060</t>
  </si>
  <si>
    <t>90015-6050</t>
  </si>
  <si>
    <t>90019-6230</t>
  </si>
  <si>
    <t>92605-6050</t>
  </si>
  <si>
    <t>Rezerwa na wydatki majątkowe</t>
  </si>
  <si>
    <t>80148-6060</t>
  </si>
  <si>
    <t>01010-6050</t>
  </si>
  <si>
    <t>70005-6050</t>
  </si>
  <si>
    <t>70005-6060</t>
  </si>
  <si>
    <t>Nakłady</t>
  </si>
  <si>
    <t>Zakup i wyposażenie radiowozów</t>
  </si>
  <si>
    <t xml:space="preserve">OKFiR Zakup i montaż sprzętu - siłowania napowietrzna  </t>
  </si>
  <si>
    <t>75411-6170</t>
  </si>
  <si>
    <t>Budowa drogi od drogi powiatowej (na granicy powiatów leszczyńskiego i kościańskiego) w miejscowości Bukówiec Górny do węzła Nietążkowo (S 5) o długości około 6,5 km</t>
  </si>
  <si>
    <t>Przebudowa ul. Św. Wita w Śmiglu i ul. Bruszczewskiej w Koszanowie 680 m</t>
  </si>
  <si>
    <t>OKFiR Wykonanie dokumentacji technicznej, podjazdu i schodów dla osób niepełnosprawnych przy siłowni napowietrznej w Śmiglu</t>
  </si>
  <si>
    <t>Zmiana</t>
  </si>
  <si>
    <t>Budżet po zmianach</t>
  </si>
  <si>
    <t>Modernizacja energetyczna budynków użyteczności publicznej w Śmiglu (Centrum Kultury i Szkoły Podstawowej, Gimnazjum wraz z salą gimnastyczną)</t>
  </si>
  <si>
    <t>Budowa placu zabaw w Olszewie w ramach Projektu "Bezpiecznie i kolorowo na placu zabaw w Olszewie" w VI edycji konkursu "Pięknieje wielkopolska wieś"</t>
  </si>
  <si>
    <t>Budowa placu zabaw wraz z ogrodzeniem w Brońsku w ramach Projektu "Bezpiecznie i kolorowo wokół świetlicy wiejskiej w Brońsku" w VI edycji konkursu "Pięknieje wielkopolska wieś"</t>
  </si>
  <si>
    <t>Dobudowa wiaty biesiadnej do budynku świetlicy wiejskiej w Nowej Wsi w VI edycji konkursu "Pięknieje wielkopolska wieś"</t>
  </si>
  <si>
    <t>92109-6050</t>
  </si>
  <si>
    <t>Razem 92109</t>
  </si>
  <si>
    <t>Zakup i montaż klimatyzatora w świetlicy w Poladowie</t>
  </si>
  <si>
    <t>60014-6300</t>
  </si>
  <si>
    <t>Razem 60014</t>
  </si>
  <si>
    <t>Drogi publiczne powiatowe</t>
  </si>
  <si>
    <t>80101-6050</t>
  </si>
  <si>
    <t>Wykonanie nowych elewacji szkół w Starym Bojanowie i Starej Przysiece Drugiej</t>
  </si>
  <si>
    <t>OKFiR Wykonanie ogrodzenia wokół boiska sportowego</t>
  </si>
  <si>
    <t>40002-6010</t>
  </si>
  <si>
    <t>Dofinansowanie do Powiatu Kościańskiego - Przebudowa drogi powiatowej 3902P na odcinku Koszanowo - Stare Bojanowo</t>
  </si>
  <si>
    <t>Razem 40002</t>
  </si>
  <si>
    <t>Wytwarzanie i zaopatrywanie w energię elektryczną , gaz i wodę</t>
  </si>
  <si>
    <t>80104-6050</t>
  </si>
  <si>
    <t>Przedszkole Samorządowe w Śmiglu - Zakup i montaż windy towarowej w budynku przy ulicy Leszczyńskiej</t>
  </si>
  <si>
    <t>Monitoring wizyjny przy toaletach publicznych</t>
  </si>
  <si>
    <t>wymiana okablowania i montaż sieci światłowodowej - Centrum Kultury, Orlik, plac zabaw</t>
  </si>
  <si>
    <t>wymiana i montaż nowych kamer monitoringu wizyjnego - Centrum Kultury, plac zabaw, Orlik, Siłownia napowietrzna, amfiteatr</t>
  </si>
  <si>
    <t>Monitoring wizyjny - teren Przedszkola Samorządowego ulica Leszczyńska</t>
  </si>
  <si>
    <t>Monitoring wizyjny - teren Przedszkola Samorządowego ulica Bohaterów</t>
  </si>
  <si>
    <t>Zakup i montaż Rejestratora IP Monitoringu Miejskiego do siedziby Urzędu Miejskiego</t>
  </si>
  <si>
    <t>w tym:</t>
  </si>
  <si>
    <t>Wykup udziałów w Zakładzie Wodociągowo - Kanalizacyjnym w Śmiglu spółka z o.o.</t>
  </si>
  <si>
    <t xml:space="preserve">Zakup urządzenia wielofunkcyjnego </t>
  </si>
  <si>
    <t>Szkoła Podstawowa w Śmiglu- Budowa Miasteczka Ruchu Drogowego na terenie Szkoły</t>
  </si>
  <si>
    <t>Razem 75023</t>
  </si>
  <si>
    <t>Razem 80104</t>
  </si>
  <si>
    <t>Przedszkola</t>
  </si>
  <si>
    <t>Rozbudowa z przebudową szkoły w Bronikowie</t>
  </si>
  <si>
    <t>85121-6050</t>
  </si>
  <si>
    <t>Modernizacja Centrum medycznego - przebudowa wejścia i dobudowa pochylni dla inwalidów w Wonieściu</t>
  </si>
  <si>
    <t>Razem 85121</t>
  </si>
  <si>
    <t>Lecznictwo ambulatoryjne</t>
  </si>
  <si>
    <t>Zakup i montaż toalety w Czaczu</t>
  </si>
  <si>
    <t>Zmiana sposobu użytkowania mieszkania na bibliotekę w Nietążkowie</t>
  </si>
  <si>
    <t>Przebudowa ul. Paderewskiego w Śmiglu na odcinku od ul. Kościuszki do ul. Mierosławskiego (420 mb) i ul. Konopnickiej na odcinku od ul. Paderewskiego do ul. Mierosławskiego (115 mb) wraz z chodnikami i odwodnieniem</t>
  </si>
  <si>
    <t>Budowa siłowni napowietrznych na terenie Gminy Śmigiel</t>
  </si>
  <si>
    <t>Zakup i montaż placu zabaw w Gniewowie</t>
  </si>
  <si>
    <t>Zakup i montaż placu zabaw w Karminie</t>
  </si>
  <si>
    <t>Zakup i wdrożenie oprogramowania do wykonywania ewidencji dróg</t>
  </si>
  <si>
    <t>Budowa schodów z pochylnią w budynku Zespołu Szkół w Starym Bojanowie</t>
  </si>
  <si>
    <t>75814-6010</t>
  </si>
  <si>
    <t xml:space="preserve">Wydatki na wniesienie wkładu do Samorządowego Funduszu Poręczeń Kredytowych </t>
  </si>
  <si>
    <t>Razem 75814</t>
  </si>
  <si>
    <t>Różne rozliczenia finansowe</t>
  </si>
  <si>
    <t>92605-6060</t>
  </si>
  <si>
    <t>OKFiR Zakup kosiarki przemysłowej</t>
  </si>
  <si>
    <t>Domy i ośrodki kultury, świetlice i kluby</t>
  </si>
  <si>
    <t>Monitoring wizyjny na terenie Zespołu Szkół w Starej Przysiece Drugiej</t>
  </si>
  <si>
    <t>z dnia 25 sierpnia 2016 roku</t>
  </si>
  <si>
    <t>Montaż ogrodzenia Przedszkola w Śmiglu - od ulicy Dudycza</t>
  </si>
  <si>
    <t>Dofinansowanie do Powiatu Kościańskiego - Budowa drogi powiatowej 3903P od granicy powiatu do Węzła Nietążkowo wraz z budową obwodnicy Bronikowa i Morownicy - w ramach zadania Przebudowa drogi powiatowej nr 3903P na odcinku od drogi wojewódzkiej 305 do węzła drogi S-5 - Nietążkowo</t>
  </si>
  <si>
    <t>OKFiR zakup i montaż piłkochwytu na boisko w Czaczu</t>
  </si>
  <si>
    <t>OKFiR zakup ogrodzenia placu zabaw na terenie basenu kąpielowego</t>
  </si>
  <si>
    <t>Budowa ciągu pieszo - rowerowego w ulicy Morownickiej - na odcinku od przejazdu kolejki wąskotorowej do granicy miasta</t>
  </si>
  <si>
    <t>OKFiR Elementy placu zabaw</t>
  </si>
  <si>
    <t xml:space="preserve">OKFiR Siłownia zewnętrzna </t>
  </si>
  <si>
    <t>Załącznik Nr 6</t>
  </si>
  <si>
    <t>Dofinansowanie do Powiatu Kościańskiego - Przebudowa ciągu dróg powiatowych nr 3575P i 3945P Nowa Wieś - Żegrówko - Karśnice na terenie Powiatu Kościańskiego</t>
  </si>
  <si>
    <t xml:space="preserve">do Uchwały Nr XXII/157/16 Rady Gminy Śmigla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</si>
</sst>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i/>
      <sz val="1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0" fillId="3" borderId="0" xfId="0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3" fontId="1" fillId="2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7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3" fontId="9" fillId="4" borderId="3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11" fillId="0" borderId="0" xfId="0" applyNumberFormat="1" applyFont="1"/>
    <xf numFmtId="0" fontId="9" fillId="0" borderId="0" xfId="0" applyFont="1"/>
    <xf numFmtId="3" fontId="8" fillId="2" borderId="8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/>
    <xf numFmtId="0" fontId="1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="120" zoomScaleNormal="120" workbookViewId="0">
      <selection activeCell="B4" sqref="B4"/>
    </sheetView>
  </sheetViews>
  <sheetFormatPr defaultColWidth="8.7109375" defaultRowHeight="15.75" x14ac:dyDescent="0.25"/>
  <cols>
    <col min="1" max="1" width="19.28515625" style="7" customWidth="1"/>
    <col min="2" max="2" width="57.5703125" style="16" customWidth="1"/>
    <col min="3" max="5" width="13.7109375" style="17" hidden="1" customWidth="1"/>
    <col min="6" max="8" width="22.7109375" style="69" customWidth="1"/>
    <col min="9" max="9" width="14.140625" style="8" hidden="1" customWidth="1"/>
  </cols>
  <sheetData>
    <row r="1" spans="1:9" ht="15" customHeight="1" x14ac:dyDescent="0.35">
      <c r="A1" s="18"/>
      <c r="B1" s="19"/>
      <c r="C1" s="19"/>
      <c r="D1" s="19"/>
      <c r="E1" s="19"/>
      <c r="F1" s="58"/>
      <c r="G1" s="20" t="s">
        <v>152</v>
      </c>
      <c r="H1" s="8"/>
    </row>
    <row r="2" spans="1:9" ht="15" customHeight="1" x14ac:dyDescent="0.35">
      <c r="A2" s="18"/>
      <c r="B2" s="19"/>
      <c r="C2" s="19"/>
      <c r="D2" s="19"/>
      <c r="E2" s="19"/>
      <c r="F2" s="58"/>
      <c r="G2" s="78" t="s">
        <v>154</v>
      </c>
      <c r="H2" s="79"/>
    </row>
    <row r="3" spans="1:9" ht="15" customHeight="1" x14ac:dyDescent="0.35">
      <c r="A3" s="18"/>
      <c r="B3" s="19"/>
      <c r="C3" s="21"/>
      <c r="D3" s="19"/>
      <c r="E3" s="19"/>
      <c r="F3" s="58"/>
      <c r="G3" s="20" t="s">
        <v>144</v>
      </c>
      <c r="H3" s="8"/>
    </row>
    <row r="4" spans="1:9" ht="21.75" customHeight="1" x14ac:dyDescent="0.35">
      <c r="A4" s="18"/>
      <c r="B4" s="57" t="s">
        <v>61</v>
      </c>
      <c r="C4" s="21"/>
      <c r="D4" s="19"/>
      <c r="E4" s="19"/>
      <c r="F4" s="60"/>
      <c r="G4" s="59"/>
      <c r="H4" s="59"/>
    </row>
    <row r="5" spans="1:9" ht="23.25" x14ac:dyDescent="0.35">
      <c r="A5" s="18"/>
      <c r="B5" s="57" t="s">
        <v>62</v>
      </c>
      <c r="C5" s="21"/>
      <c r="D5" s="19"/>
      <c r="E5" s="19"/>
      <c r="F5" s="60"/>
      <c r="G5" s="59"/>
      <c r="H5" s="59"/>
    </row>
    <row r="6" spans="1:9" x14ac:dyDescent="0.25">
      <c r="B6" s="7"/>
      <c r="C6" s="8"/>
      <c r="D6" s="8"/>
      <c r="E6" s="8"/>
      <c r="F6" s="59"/>
      <c r="G6" s="59"/>
      <c r="H6" s="59"/>
    </row>
    <row r="7" spans="1:9" s="1" customFormat="1" ht="39.950000000000003" customHeight="1" x14ac:dyDescent="0.2">
      <c r="A7" s="24" t="s">
        <v>0</v>
      </c>
      <c r="B7" s="24" t="s">
        <v>1</v>
      </c>
      <c r="C7" s="25" t="s">
        <v>2</v>
      </c>
      <c r="D7" s="26" t="s">
        <v>3</v>
      </c>
      <c r="E7" s="27" t="s">
        <v>4</v>
      </c>
      <c r="F7" s="28" t="s">
        <v>82</v>
      </c>
      <c r="G7" s="61" t="s">
        <v>89</v>
      </c>
      <c r="H7" s="26" t="s">
        <v>90</v>
      </c>
      <c r="I7" s="3">
        <v>2019</v>
      </c>
    </row>
    <row r="8" spans="1:9" s="4" customFormat="1" ht="39.950000000000003" customHeight="1" x14ac:dyDescent="0.2">
      <c r="A8" s="29" t="s">
        <v>79</v>
      </c>
      <c r="B8" s="30" t="s">
        <v>31</v>
      </c>
      <c r="C8" s="31">
        <v>1210801</v>
      </c>
      <c r="D8" s="32"/>
      <c r="E8" s="33"/>
      <c r="F8" s="34">
        <v>3570582</v>
      </c>
      <c r="G8" s="62">
        <v>0</v>
      </c>
      <c r="H8" s="32">
        <f>SUM(F8:G8)</f>
        <v>3570582</v>
      </c>
      <c r="I8" s="6"/>
    </row>
    <row r="9" spans="1:9" s="4" customFormat="1" ht="39.950000000000003" customHeight="1" x14ac:dyDescent="0.2">
      <c r="A9" s="29" t="s">
        <v>79</v>
      </c>
      <c r="B9" s="35" t="s">
        <v>45</v>
      </c>
      <c r="C9" s="36">
        <v>3676612</v>
      </c>
      <c r="D9" s="32"/>
      <c r="E9" s="33"/>
      <c r="F9" s="37">
        <v>150000</v>
      </c>
      <c r="G9" s="62">
        <v>0</v>
      </c>
      <c r="H9" s="32">
        <f>SUM(F9:G9)</f>
        <v>150000</v>
      </c>
      <c r="I9" s="6"/>
    </row>
    <row r="10" spans="1:9" s="1" customFormat="1" ht="39.950000000000003" customHeight="1" x14ac:dyDescent="0.2">
      <c r="A10" s="23" t="s">
        <v>44</v>
      </c>
      <c r="B10" s="38" t="s">
        <v>46</v>
      </c>
      <c r="C10" s="25">
        <f>SUM(C8:C9)</f>
        <v>4887413</v>
      </c>
      <c r="D10" s="25">
        <f>SUM(D8:D9)</f>
        <v>0</v>
      </c>
      <c r="E10" s="39">
        <f>SUM(E8:E9)</f>
        <v>0</v>
      </c>
      <c r="F10" s="71">
        <f>SUM(F8:F9)</f>
        <v>3720582</v>
      </c>
      <c r="G10" s="72">
        <f>SUM(G8:G9)</f>
        <v>0</v>
      </c>
      <c r="H10" s="73">
        <f>SUM(F10,G10)</f>
        <v>3720582</v>
      </c>
      <c r="I10" s="5">
        <f>SUM(I8:I9)</f>
        <v>0</v>
      </c>
    </row>
    <row r="11" spans="1:9" s="1" customFormat="1" ht="39.950000000000003" customHeight="1" x14ac:dyDescent="0.2">
      <c r="A11" s="29" t="s">
        <v>104</v>
      </c>
      <c r="B11" s="35" t="s">
        <v>117</v>
      </c>
      <c r="C11" s="36"/>
      <c r="D11" s="36"/>
      <c r="E11" s="51"/>
      <c r="F11" s="52">
        <v>1022500</v>
      </c>
      <c r="G11" s="52">
        <v>0</v>
      </c>
      <c r="H11" s="32">
        <f>SUM(F11:G11)</f>
        <v>1022500</v>
      </c>
      <c r="I11" s="70"/>
    </row>
    <row r="12" spans="1:9" s="1" customFormat="1" ht="39.950000000000003" customHeight="1" x14ac:dyDescent="0.2">
      <c r="A12" s="23" t="s">
        <v>106</v>
      </c>
      <c r="B12" s="38" t="s">
        <v>107</v>
      </c>
      <c r="C12" s="25"/>
      <c r="D12" s="25"/>
      <c r="E12" s="39"/>
      <c r="F12" s="40">
        <v>1022500</v>
      </c>
      <c r="G12" s="40">
        <f>SUM(G11)</f>
        <v>0</v>
      </c>
      <c r="H12" s="40">
        <f>SUM(H11)</f>
        <v>1022500</v>
      </c>
      <c r="I12" s="70"/>
    </row>
    <row r="13" spans="1:9" s="1" customFormat="1" ht="39.950000000000003" customHeight="1" x14ac:dyDescent="0.2">
      <c r="A13" s="29" t="s">
        <v>98</v>
      </c>
      <c r="B13" s="35" t="s">
        <v>105</v>
      </c>
      <c r="C13" s="36"/>
      <c r="D13" s="36"/>
      <c r="E13" s="51"/>
      <c r="F13" s="52">
        <v>500000</v>
      </c>
      <c r="G13" s="52">
        <v>0</v>
      </c>
      <c r="H13" s="67">
        <f>SUM(F13:G13)</f>
        <v>500000</v>
      </c>
      <c r="I13" s="70"/>
    </row>
    <row r="14" spans="1:9" s="1" customFormat="1" ht="48.75" customHeight="1" x14ac:dyDescent="0.2">
      <c r="A14" s="29" t="s">
        <v>98</v>
      </c>
      <c r="B14" s="35" t="s">
        <v>153</v>
      </c>
      <c r="C14" s="36"/>
      <c r="D14" s="36"/>
      <c r="E14" s="51"/>
      <c r="F14" s="52"/>
      <c r="G14" s="52">
        <v>1000000</v>
      </c>
      <c r="H14" s="67">
        <f>SUM(F14:G14)</f>
        <v>1000000</v>
      </c>
      <c r="I14" s="70"/>
    </row>
    <row r="15" spans="1:9" s="1" customFormat="1" ht="79.5" customHeight="1" x14ac:dyDescent="0.2">
      <c r="A15" s="29" t="s">
        <v>98</v>
      </c>
      <c r="B15" s="35" t="s">
        <v>146</v>
      </c>
      <c r="C15" s="36"/>
      <c r="D15" s="36"/>
      <c r="E15" s="51"/>
      <c r="F15" s="52"/>
      <c r="G15" s="52">
        <v>1463000</v>
      </c>
      <c r="H15" s="67">
        <f>SUM(F15:G15)</f>
        <v>1463000</v>
      </c>
      <c r="I15" s="70"/>
    </row>
    <row r="16" spans="1:9" s="1" customFormat="1" ht="39.950000000000003" customHeight="1" x14ac:dyDescent="0.2">
      <c r="A16" s="23" t="s">
        <v>99</v>
      </c>
      <c r="B16" s="38" t="s">
        <v>100</v>
      </c>
      <c r="C16" s="25"/>
      <c r="D16" s="25"/>
      <c r="E16" s="39"/>
      <c r="F16" s="40">
        <f>SUM(F13:F15)</f>
        <v>500000</v>
      </c>
      <c r="G16" s="40">
        <f>SUM(G13:G15)</f>
        <v>2463000</v>
      </c>
      <c r="H16" s="40">
        <f>SUM(H13:H15)</f>
        <v>2963000</v>
      </c>
      <c r="I16" s="70"/>
    </row>
    <row r="17" spans="1:9" ht="39.950000000000003" customHeight="1" x14ac:dyDescent="0.25">
      <c r="A17" s="41" t="s">
        <v>66</v>
      </c>
      <c r="B17" s="30" t="s">
        <v>52</v>
      </c>
      <c r="C17" s="42">
        <v>14800</v>
      </c>
      <c r="D17" s="42">
        <v>2952</v>
      </c>
      <c r="E17" s="43">
        <v>14760</v>
      </c>
      <c r="F17" s="54">
        <v>160000</v>
      </c>
      <c r="G17" s="63">
        <v>0</v>
      </c>
      <c r="H17" s="64">
        <f t="shared" ref="H17:H32" si="0">SUM(F17:G17)</f>
        <v>160000</v>
      </c>
      <c r="I17" s="10"/>
    </row>
    <row r="18" spans="1:9" ht="39.950000000000003" customHeight="1" x14ac:dyDescent="0.25">
      <c r="A18" s="41" t="s">
        <v>66</v>
      </c>
      <c r="B18" s="30" t="s">
        <v>53</v>
      </c>
      <c r="C18" s="42">
        <v>100</v>
      </c>
      <c r="D18" s="42">
        <v>0</v>
      </c>
      <c r="E18" s="42">
        <v>0</v>
      </c>
      <c r="F18" s="44">
        <v>19680</v>
      </c>
      <c r="G18" s="42">
        <v>0</v>
      </c>
      <c r="H18" s="32">
        <f t="shared" si="0"/>
        <v>19680</v>
      </c>
      <c r="I18" s="9"/>
    </row>
    <row r="19" spans="1:9" ht="39.950000000000003" customHeight="1" x14ac:dyDescent="0.25">
      <c r="A19" s="41" t="s">
        <v>66</v>
      </c>
      <c r="B19" s="30" t="s">
        <v>54</v>
      </c>
      <c r="C19" s="42">
        <v>100</v>
      </c>
      <c r="D19" s="42">
        <v>0</v>
      </c>
      <c r="E19" s="42">
        <v>0</v>
      </c>
      <c r="F19" s="44">
        <v>17220</v>
      </c>
      <c r="G19" s="42">
        <v>0</v>
      </c>
      <c r="H19" s="32">
        <f t="shared" si="0"/>
        <v>17220</v>
      </c>
      <c r="I19" s="9"/>
    </row>
    <row r="20" spans="1:9" ht="39.950000000000003" customHeight="1" x14ac:dyDescent="0.25">
      <c r="A20" s="41" t="s">
        <v>66</v>
      </c>
      <c r="B20" s="30" t="s">
        <v>55</v>
      </c>
      <c r="C20" s="42">
        <v>100</v>
      </c>
      <c r="D20" s="42">
        <v>0</v>
      </c>
      <c r="E20" s="42">
        <v>0</v>
      </c>
      <c r="F20" s="44">
        <v>47970</v>
      </c>
      <c r="G20" s="42">
        <v>0</v>
      </c>
      <c r="H20" s="32">
        <f t="shared" si="0"/>
        <v>47970</v>
      </c>
      <c r="I20" s="9"/>
    </row>
    <row r="21" spans="1:9" ht="39.950000000000003" customHeight="1" x14ac:dyDescent="0.25">
      <c r="A21" s="41" t="s">
        <v>66</v>
      </c>
      <c r="B21" s="30" t="s">
        <v>56</v>
      </c>
      <c r="C21" s="42">
        <v>13000</v>
      </c>
      <c r="D21" s="42">
        <v>0</v>
      </c>
      <c r="E21" s="42">
        <v>12203</v>
      </c>
      <c r="F21" s="44">
        <v>604825</v>
      </c>
      <c r="G21" s="42">
        <v>0</v>
      </c>
      <c r="H21" s="32">
        <f t="shared" si="0"/>
        <v>604825</v>
      </c>
      <c r="I21" s="9"/>
    </row>
    <row r="22" spans="1:9" ht="39.950000000000003" customHeight="1" x14ac:dyDescent="0.25">
      <c r="A22" s="41" t="s">
        <v>66</v>
      </c>
      <c r="B22" s="30" t="s">
        <v>5</v>
      </c>
      <c r="C22" s="42">
        <v>18000</v>
      </c>
      <c r="D22" s="42">
        <v>0</v>
      </c>
      <c r="E22" s="42">
        <v>17220</v>
      </c>
      <c r="F22" s="44">
        <v>83700</v>
      </c>
      <c r="G22" s="42">
        <v>0</v>
      </c>
      <c r="H22" s="32">
        <f t="shared" si="0"/>
        <v>83700</v>
      </c>
      <c r="I22" s="9"/>
    </row>
    <row r="23" spans="1:9" ht="39.950000000000003" customHeight="1" x14ac:dyDescent="0.25">
      <c r="A23" s="41" t="s">
        <v>66</v>
      </c>
      <c r="B23" s="30" t="s">
        <v>57</v>
      </c>
      <c r="C23" s="42">
        <v>32285</v>
      </c>
      <c r="D23" s="42">
        <v>0</v>
      </c>
      <c r="E23" s="42">
        <v>32285</v>
      </c>
      <c r="F23" s="44">
        <v>350800</v>
      </c>
      <c r="G23" s="42">
        <v>0</v>
      </c>
      <c r="H23" s="32">
        <f t="shared" si="0"/>
        <v>350800</v>
      </c>
      <c r="I23" s="9"/>
    </row>
    <row r="24" spans="1:9" ht="39.950000000000003" customHeight="1" x14ac:dyDescent="0.25">
      <c r="A24" s="41" t="s">
        <v>66</v>
      </c>
      <c r="B24" s="30" t="s">
        <v>58</v>
      </c>
      <c r="C24" s="42">
        <v>100</v>
      </c>
      <c r="D24" s="42">
        <v>0</v>
      </c>
      <c r="E24" s="42">
        <v>0</v>
      </c>
      <c r="F24" s="44">
        <v>707965</v>
      </c>
      <c r="G24" s="42">
        <v>0</v>
      </c>
      <c r="H24" s="32">
        <f t="shared" si="0"/>
        <v>707965</v>
      </c>
      <c r="I24" s="9"/>
    </row>
    <row r="25" spans="1:9" ht="39.950000000000003" customHeight="1" x14ac:dyDescent="0.25">
      <c r="A25" s="41" t="s">
        <v>66</v>
      </c>
      <c r="B25" s="30" t="s">
        <v>59</v>
      </c>
      <c r="C25" s="42">
        <v>100</v>
      </c>
      <c r="D25" s="42">
        <v>0</v>
      </c>
      <c r="E25" s="42">
        <v>0</v>
      </c>
      <c r="F25" s="44">
        <v>126670</v>
      </c>
      <c r="G25" s="42">
        <v>0</v>
      </c>
      <c r="H25" s="32">
        <f t="shared" si="0"/>
        <v>126670</v>
      </c>
      <c r="I25" s="9"/>
    </row>
    <row r="26" spans="1:9" ht="39.950000000000003" customHeight="1" x14ac:dyDescent="0.25">
      <c r="A26" s="41" t="s">
        <v>66</v>
      </c>
      <c r="B26" s="45" t="s">
        <v>87</v>
      </c>
      <c r="C26" s="42">
        <v>100</v>
      </c>
      <c r="D26" s="46">
        <v>0</v>
      </c>
      <c r="E26" s="42">
        <v>0</v>
      </c>
      <c r="F26" s="44">
        <v>1691996</v>
      </c>
      <c r="G26" s="42">
        <v>0</v>
      </c>
      <c r="H26" s="32">
        <f t="shared" si="0"/>
        <v>1691996</v>
      </c>
      <c r="I26" s="9"/>
    </row>
    <row r="27" spans="1:9" ht="39.950000000000003" customHeight="1" x14ac:dyDescent="0.25">
      <c r="A27" s="41" t="s">
        <v>66</v>
      </c>
      <c r="B27" s="30" t="s">
        <v>60</v>
      </c>
      <c r="C27" s="42">
        <v>100</v>
      </c>
      <c r="D27" s="42">
        <v>0</v>
      </c>
      <c r="E27" s="42">
        <v>0</v>
      </c>
      <c r="F27" s="44">
        <v>445868</v>
      </c>
      <c r="G27" s="42">
        <v>0</v>
      </c>
      <c r="H27" s="32">
        <f t="shared" si="0"/>
        <v>445868</v>
      </c>
      <c r="I27" s="9"/>
    </row>
    <row r="28" spans="1:9" ht="72" customHeight="1" x14ac:dyDescent="0.25">
      <c r="A28" s="41" t="s">
        <v>66</v>
      </c>
      <c r="B28" s="30" t="s">
        <v>130</v>
      </c>
      <c r="C28" s="42"/>
      <c r="D28" s="42"/>
      <c r="E28" s="42"/>
      <c r="F28" s="44">
        <v>22140</v>
      </c>
      <c r="G28" s="42">
        <v>0</v>
      </c>
      <c r="H28" s="32">
        <f t="shared" si="0"/>
        <v>22140</v>
      </c>
      <c r="I28" s="9"/>
    </row>
    <row r="29" spans="1:9" ht="51" customHeight="1" x14ac:dyDescent="0.25">
      <c r="A29" s="41" t="s">
        <v>66</v>
      </c>
      <c r="B29" s="30" t="s">
        <v>33</v>
      </c>
      <c r="C29" s="42"/>
      <c r="D29" s="42"/>
      <c r="E29" s="42"/>
      <c r="F29" s="44">
        <v>19065</v>
      </c>
      <c r="G29" s="42">
        <v>0</v>
      </c>
      <c r="H29" s="32">
        <f t="shared" si="0"/>
        <v>19065</v>
      </c>
      <c r="I29" s="9"/>
    </row>
    <row r="30" spans="1:9" ht="39.950000000000003" customHeight="1" x14ac:dyDescent="0.25">
      <c r="A30" s="41" t="s">
        <v>66</v>
      </c>
      <c r="B30" s="30" t="s">
        <v>34</v>
      </c>
      <c r="C30" s="42"/>
      <c r="D30" s="42"/>
      <c r="E30" s="42"/>
      <c r="F30" s="44">
        <v>32868</v>
      </c>
      <c r="G30" s="42">
        <v>0</v>
      </c>
      <c r="H30" s="32">
        <f t="shared" si="0"/>
        <v>32868</v>
      </c>
      <c r="I30" s="9"/>
    </row>
    <row r="31" spans="1:9" ht="57" customHeight="1" x14ac:dyDescent="0.25">
      <c r="A31" s="41" t="s">
        <v>66</v>
      </c>
      <c r="B31" s="30" t="s">
        <v>86</v>
      </c>
      <c r="C31" s="42"/>
      <c r="D31" s="42"/>
      <c r="E31" s="42"/>
      <c r="F31" s="44">
        <v>176000</v>
      </c>
      <c r="G31" s="42">
        <v>0</v>
      </c>
      <c r="H31" s="32">
        <f t="shared" si="0"/>
        <v>176000</v>
      </c>
      <c r="I31" s="9"/>
    </row>
    <row r="32" spans="1:9" ht="57" customHeight="1" x14ac:dyDescent="0.25">
      <c r="A32" s="41" t="s">
        <v>66</v>
      </c>
      <c r="B32" s="30" t="s">
        <v>149</v>
      </c>
      <c r="C32" s="42"/>
      <c r="D32" s="42"/>
      <c r="E32" s="42"/>
      <c r="F32" s="44"/>
      <c r="G32" s="42">
        <v>23000</v>
      </c>
      <c r="H32" s="32">
        <f t="shared" si="0"/>
        <v>23000</v>
      </c>
      <c r="I32" s="9"/>
    </row>
    <row r="33" spans="1:9" ht="39.950000000000003" customHeight="1" x14ac:dyDescent="0.25">
      <c r="A33" s="24" t="s">
        <v>6</v>
      </c>
      <c r="B33" s="38" t="s">
        <v>7</v>
      </c>
      <c r="C33" s="25">
        <f t="shared" ref="C33:I33" si="1">SUM(C17:C30)</f>
        <v>78785</v>
      </c>
      <c r="D33" s="25">
        <f t="shared" si="1"/>
        <v>2952</v>
      </c>
      <c r="E33" s="25">
        <f t="shared" si="1"/>
        <v>76468</v>
      </c>
      <c r="F33" s="25">
        <f>SUM(F17:F31)</f>
        <v>4506767</v>
      </c>
      <c r="G33" s="25">
        <f>SUM(G17:G32)</f>
        <v>23000</v>
      </c>
      <c r="H33" s="25">
        <f>SUM(F33,G33)</f>
        <v>4529767</v>
      </c>
      <c r="I33" s="5">
        <f t="shared" si="1"/>
        <v>0</v>
      </c>
    </row>
    <row r="34" spans="1:9" s="2" customFormat="1" ht="51.75" customHeight="1" x14ac:dyDescent="0.25">
      <c r="A34" s="48" t="s">
        <v>80</v>
      </c>
      <c r="B34" s="35" t="s">
        <v>91</v>
      </c>
      <c r="C34" s="47"/>
      <c r="D34" s="47"/>
      <c r="E34" s="47"/>
      <c r="F34" s="36">
        <v>900000</v>
      </c>
      <c r="G34" s="36">
        <v>-790000</v>
      </c>
      <c r="H34" s="32">
        <f>SUM(F34:G34)</f>
        <v>110000</v>
      </c>
      <c r="I34" s="22"/>
    </row>
    <row r="35" spans="1:9" ht="39.950000000000003" customHeight="1" x14ac:dyDescent="0.25">
      <c r="A35" s="41" t="s">
        <v>81</v>
      </c>
      <c r="B35" s="30" t="s">
        <v>8</v>
      </c>
      <c r="C35" s="42">
        <v>71000</v>
      </c>
      <c r="D35" s="42">
        <v>23949</v>
      </c>
      <c r="E35" s="42">
        <v>23949</v>
      </c>
      <c r="F35" s="42">
        <v>100000</v>
      </c>
      <c r="G35" s="42">
        <v>0</v>
      </c>
      <c r="H35" s="32">
        <f>SUM(F35:G35)</f>
        <v>100000</v>
      </c>
      <c r="I35" s="9"/>
    </row>
    <row r="36" spans="1:9" ht="39.950000000000003" customHeight="1" x14ac:dyDescent="0.25">
      <c r="A36" s="41" t="s">
        <v>80</v>
      </c>
      <c r="B36" s="30" t="s">
        <v>128</v>
      </c>
      <c r="C36" s="42"/>
      <c r="D36" s="42"/>
      <c r="E36" s="42"/>
      <c r="F36" s="42">
        <v>60000</v>
      </c>
      <c r="G36" s="42">
        <v>0</v>
      </c>
      <c r="H36" s="32">
        <f>SUM(F36:G36)</f>
        <v>60000</v>
      </c>
      <c r="I36" s="9"/>
    </row>
    <row r="37" spans="1:9" ht="39.950000000000003" customHeight="1" x14ac:dyDescent="0.25">
      <c r="A37" s="24" t="s">
        <v>9</v>
      </c>
      <c r="B37" s="38" t="s">
        <v>10</v>
      </c>
      <c r="C37" s="25">
        <f t="shared" ref="C37:I37" si="2">SUM(C35:C35)</f>
        <v>71000</v>
      </c>
      <c r="D37" s="25">
        <f t="shared" si="2"/>
        <v>23949</v>
      </c>
      <c r="E37" s="25">
        <f t="shared" si="2"/>
        <v>23949</v>
      </c>
      <c r="F37" s="25">
        <f>SUM(F34:F36)</f>
        <v>1060000</v>
      </c>
      <c r="G37" s="25">
        <f>SUM(G34:G36)</f>
        <v>-790000</v>
      </c>
      <c r="H37" s="25">
        <f>SUM(F37,G37)</f>
        <v>270000</v>
      </c>
      <c r="I37" s="5">
        <f t="shared" si="2"/>
        <v>0</v>
      </c>
    </row>
    <row r="38" spans="1:9" ht="39.950000000000003" customHeight="1" x14ac:dyDescent="0.25">
      <c r="A38" s="41" t="s">
        <v>67</v>
      </c>
      <c r="B38" s="30" t="s">
        <v>35</v>
      </c>
      <c r="C38" s="42"/>
      <c r="D38" s="42"/>
      <c r="E38" s="42"/>
      <c r="F38" s="42">
        <v>107000</v>
      </c>
      <c r="G38" s="42">
        <v>0</v>
      </c>
      <c r="H38" s="32">
        <f>SUM(F38:G38)</f>
        <v>107000</v>
      </c>
      <c r="I38" s="9"/>
    </row>
    <row r="39" spans="1:9" ht="39.950000000000003" customHeight="1" x14ac:dyDescent="0.25">
      <c r="A39" s="41" t="s">
        <v>68</v>
      </c>
      <c r="B39" s="30" t="s">
        <v>49</v>
      </c>
      <c r="C39" s="42"/>
      <c r="D39" s="42"/>
      <c r="E39" s="42"/>
      <c r="F39" s="42">
        <v>12000</v>
      </c>
      <c r="G39" s="42">
        <v>0</v>
      </c>
      <c r="H39" s="32">
        <f>SUM(F39:G39)</f>
        <v>12000</v>
      </c>
      <c r="I39" s="9"/>
    </row>
    <row r="40" spans="1:9" ht="39.950000000000003" customHeight="1" x14ac:dyDescent="0.25">
      <c r="A40" s="41" t="s">
        <v>68</v>
      </c>
      <c r="B40" s="30" t="s">
        <v>50</v>
      </c>
      <c r="C40" s="42"/>
      <c r="D40" s="42"/>
      <c r="E40" s="42"/>
      <c r="F40" s="42">
        <v>5000</v>
      </c>
      <c r="G40" s="42">
        <v>0</v>
      </c>
      <c r="H40" s="32">
        <f>SUM(F40:G40)</f>
        <v>5000</v>
      </c>
      <c r="I40" s="9"/>
    </row>
    <row r="41" spans="1:9" ht="39.950000000000003" customHeight="1" x14ac:dyDescent="0.25">
      <c r="A41" s="41" t="s">
        <v>68</v>
      </c>
      <c r="B41" s="30" t="s">
        <v>118</v>
      </c>
      <c r="C41" s="42"/>
      <c r="D41" s="42"/>
      <c r="E41" s="42"/>
      <c r="F41" s="42">
        <v>6150</v>
      </c>
      <c r="G41" s="42">
        <v>0</v>
      </c>
      <c r="H41" s="32">
        <f>SUM(F41:G41)</f>
        <v>6150</v>
      </c>
      <c r="I41" s="9"/>
    </row>
    <row r="42" spans="1:9" ht="39.950000000000003" customHeight="1" x14ac:dyDescent="0.25">
      <c r="A42" s="41" t="s">
        <v>68</v>
      </c>
      <c r="B42" s="30" t="s">
        <v>134</v>
      </c>
      <c r="C42" s="42"/>
      <c r="D42" s="42"/>
      <c r="E42" s="42"/>
      <c r="F42" s="42">
        <v>30000</v>
      </c>
      <c r="G42" s="42">
        <v>25500</v>
      </c>
      <c r="H42" s="32">
        <f>SUM(F42:G42)</f>
        <v>55500</v>
      </c>
      <c r="I42" s="9"/>
    </row>
    <row r="43" spans="1:9" ht="39.950000000000003" customHeight="1" x14ac:dyDescent="0.25">
      <c r="A43" s="24" t="s">
        <v>120</v>
      </c>
      <c r="B43" s="38" t="s">
        <v>11</v>
      </c>
      <c r="C43" s="25">
        <f>SUM(C38:C40)</f>
        <v>0</v>
      </c>
      <c r="D43" s="25">
        <f>SUM(D38:D40)</f>
        <v>0</v>
      </c>
      <c r="E43" s="25">
        <f>SUM(E38:E40)</f>
        <v>0</v>
      </c>
      <c r="F43" s="25">
        <f>SUM(F38:F42)</f>
        <v>160150</v>
      </c>
      <c r="G43" s="25">
        <f>SUM(G38:G42)</f>
        <v>25500</v>
      </c>
      <c r="H43" s="25">
        <f>SUM(F43,G43)</f>
        <v>185650</v>
      </c>
      <c r="I43" s="5">
        <f>SUM(I38:I40)</f>
        <v>0</v>
      </c>
    </row>
    <row r="44" spans="1:9" s="2" customFormat="1" ht="39.950000000000003" customHeight="1" x14ac:dyDescent="0.25">
      <c r="A44" s="48" t="s">
        <v>69</v>
      </c>
      <c r="B44" s="35" t="s">
        <v>83</v>
      </c>
      <c r="C44" s="36"/>
      <c r="D44" s="36"/>
      <c r="E44" s="36"/>
      <c r="F44" s="36">
        <v>15000</v>
      </c>
      <c r="G44" s="36">
        <v>0</v>
      </c>
      <c r="H44" s="32">
        <f>SUM(F44:G44)</f>
        <v>15000</v>
      </c>
      <c r="I44" s="11"/>
    </row>
    <row r="45" spans="1:9" ht="39.950000000000003" customHeight="1" x14ac:dyDescent="0.25">
      <c r="A45" s="24" t="s">
        <v>47</v>
      </c>
      <c r="B45" s="38" t="s">
        <v>48</v>
      </c>
      <c r="C45" s="25">
        <f>SUM(C44:C44)</f>
        <v>0</v>
      </c>
      <c r="D45" s="25"/>
      <c r="E45" s="25"/>
      <c r="F45" s="25">
        <f>SUM(F44)</f>
        <v>15000</v>
      </c>
      <c r="G45" s="25">
        <f>SUM(G44)</f>
        <v>0</v>
      </c>
      <c r="H45" s="25">
        <f>SUM(F45,G45)</f>
        <v>15000</v>
      </c>
      <c r="I45" s="5"/>
    </row>
    <row r="46" spans="1:9" ht="39.950000000000003" customHeight="1" x14ac:dyDescent="0.25">
      <c r="A46" s="48" t="s">
        <v>85</v>
      </c>
      <c r="B46" s="35" t="s">
        <v>39</v>
      </c>
      <c r="C46" s="36"/>
      <c r="D46" s="36"/>
      <c r="E46" s="36"/>
      <c r="F46" s="36">
        <v>400000</v>
      </c>
      <c r="G46" s="36">
        <v>0</v>
      </c>
      <c r="H46" s="32">
        <f>SUM(F46:G46)</f>
        <v>400000</v>
      </c>
      <c r="I46" s="11"/>
    </row>
    <row r="47" spans="1:9" ht="39.950000000000003" customHeight="1" x14ac:dyDescent="0.25">
      <c r="A47" s="24" t="s">
        <v>12</v>
      </c>
      <c r="B47" s="38" t="s">
        <v>13</v>
      </c>
      <c r="C47" s="25">
        <f t="shared" ref="C47:I47" si="3">SUM(C46:C46)</f>
        <v>0</v>
      </c>
      <c r="D47" s="25">
        <f t="shared" si="3"/>
        <v>0</v>
      </c>
      <c r="E47" s="25">
        <f t="shared" si="3"/>
        <v>0</v>
      </c>
      <c r="F47" s="25">
        <f t="shared" si="3"/>
        <v>400000</v>
      </c>
      <c r="G47" s="25">
        <f t="shared" si="3"/>
        <v>0</v>
      </c>
      <c r="H47" s="25">
        <f>SUM(F47,G47)</f>
        <v>400000</v>
      </c>
      <c r="I47" s="5">
        <f t="shared" si="3"/>
        <v>0</v>
      </c>
    </row>
    <row r="48" spans="1:9" ht="39.950000000000003" customHeight="1" x14ac:dyDescent="0.25">
      <c r="A48" s="41" t="s">
        <v>70</v>
      </c>
      <c r="B48" s="30" t="s">
        <v>14</v>
      </c>
      <c r="C48" s="42">
        <v>35000</v>
      </c>
      <c r="D48" s="42">
        <v>34998.51</v>
      </c>
      <c r="E48" s="42">
        <v>34998.51</v>
      </c>
      <c r="F48" s="42">
        <f>SUM(F49:F55)</f>
        <v>99000</v>
      </c>
      <c r="G48" s="42">
        <f>SUM(G49:G55)</f>
        <v>0</v>
      </c>
      <c r="H48" s="42">
        <f>SUM(H49:H55)</f>
        <v>99000</v>
      </c>
      <c r="I48" s="9"/>
    </row>
    <row r="49" spans="1:9" ht="39.950000000000003" customHeight="1" x14ac:dyDescent="0.25">
      <c r="A49" s="80" t="s">
        <v>116</v>
      </c>
      <c r="B49" s="74" t="s">
        <v>110</v>
      </c>
      <c r="C49" s="75"/>
      <c r="D49" s="75"/>
      <c r="E49" s="75"/>
      <c r="F49" s="76">
        <v>5290</v>
      </c>
      <c r="G49" s="75"/>
      <c r="H49" s="77">
        <f t="shared" ref="H49:H55" si="4">SUM(F49:G49)</f>
        <v>5290</v>
      </c>
      <c r="I49" s="9"/>
    </row>
    <row r="50" spans="1:9" ht="39.950000000000003" customHeight="1" x14ac:dyDescent="0.25">
      <c r="A50" s="81"/>
      <c r="B50" s="74" t="s">
        <v>111</v>
      </c>
      <c r="C50" s="75"/>
      <c r="D50" s="75"/>
      <c r="E50" s="75"/>
      <c r="F50" s="76">
        <v>15000</v>
      </c>
      <c r="G50" s="75"/>
      <c r="H50" s="77">
        <f t="shared" si="4"/>
        <v>15000</v>
      </c>
      <c r="I50" s="9"/>
    </row>
    <row r="51" spans="1:9" ht="39.950000000000003" customHeight="1" x14ac:dyDescent="0.25">
      <c r="A51" s="81"/>
      <c r="B51" s="74" t="s">
        <v>112</v>
      </c>
      <c r="C51" s="75"/>
      <c r="D51" s="75"/>
      <c r="E51" s="75"/>
      <c r="F51" s="76">
        <v>25000</v>
      </c>
      <c r="G51" s="75"/>
      <c r="H51" s="77">
        <f t="shared" si="4"/>
        <v>25000</v>
      </c>
      <c r="I51" s="9"/>
    </row>
    <row r="52" spans="1:9" ht="39.950000000000003" customHeight="1" x14ac:dyDescent="0.25">
      <c r="A52" s="81"/>
      <c r="B52" s="74" t="s">
        <v>114</v>
      </c>
      <c r="C52" s="75"/>
      <c r="D52" s="75"/>
      <c r="E52" s="75"/>
      <c r="F52" s="76">
        <v>10720</v>
      </c>
      <c r="G52" s="75"/>
      <c r="H52" s="77">
        <f t="shared" si="4"/>
        <v>10720</v>
      </c>
      <c r="I52" s="9"/>
    </row>
    <row r="53" spans="1:9" ht="39.950000000000003" customHeight="1" x14ac:dyDescent="0.25">
      <c r="A53" s="81"/>
      <c r="B53" s="74" t="s">
        <v>113</v>
      </c>
      <c r="C53" s="75"/>
      <c r="D53" s="75"/>
      <c r="E53" s="75"/>
      <c r="F53" s="76">
        <v>10000</v>
      </c>
      <c r="G53" s="75"/>
      <c r="H53" s="77">
        <f t="shared" si="4"/>
        <v>10000</v>
      </c>
      <c r="I53" s="9"/>
    </row>
    <row r="54" spans="1:9" ht="39.950000000000003" customHeight="1" x14ac:dyDescent="0.25">
      <c r="A54" s="81"/>
      <c r="B54" s="74" t="s">
        <v>115</v>
      </c>
      <c r="C54" s="75"/>
      <c r="D54" s="75"/>
      <c r="E54" s="75"/>
      <c r="F54" s="76">
        <v>12990</v>
      </c>
      <c r="G54" s="75"/>
      <c r="H54" s="77">
        <f t="shared" si="4"/>
        <v>12990</v>
      </c>
      <c r="I54" s="9"/>
    </row>
    <row r="55" spans="1:9" ht="39.950000000000003" customHeight="1" x14ac:dyDescent="0.25">
      <c r="A55" s="82"/>
      <c r="B55" s="74" t="s">
        <v>143</v>
      </c>
      <c r="C55" s="75"/>
      <c r="D55" s="75"/>
      <c r="E55" s="75"/>
      <c r="F55" s="76">
        <v>20000</v>
      </c>
      <c r="G55" s="75"/>
      <c r="H55" s="77">
        <f t="shared" si="4"/>
        <v>20000</v>
      </c>
      <c r="I55" s="9"/>
    </row>
    <row r="56" spans="1:9" ht="39.950000000000003" customHeight="1" x14ac:dyDescent="0.25">
      <c r="A56" s="24" t="s">
        <v>15</v>
      </c>
      <c r="B56" s="38" t="s">
        <v>16</v>
      </c>
      <c r="C56" s="25">
        <f t="shared" ref="C56:I56" si="5">SUM(C48)</f>
        <v>35000</v>
      </c>
      <c r="D56" s="25">
        <f t="shared" si="5"/>
        <v>34998.51</v>
      </c>
      <c r="E56" s="25">
        <f t="shared" si="5"/>
        <v>34998.51</v>
      </c>
      <c r="F56" s="25">
        <f t="shared" si="5"/>
        <v>99000</v>
      </c>
      <c r="G56" s="25">
        <f t="shared" si="5"/>
        <v>0</v>
      </c>
      <c r="H56" s="25">
        <f>SUM(F56,G56)</f>
        <v>99000</v>
      </c>
      <c r="I56" s="5">
        <f t="shared" si="5"/>
        <v>0</v>
      </c>
    </row>
    <row r="57" spans="1:9" ht="39.950000000000003" customHeight="1" x14ac:dyDescent="0.25">
      <c r="A57" s="41" t="s">
        <v>136</v>
      </c>
      <c r="B57" s="30" t="s">
        <v>137</v>
      </c>
      <c r="C57" s="42">
        <v>35000</v>
      </c>
      <c r="D57" s="42">
        <v>34998.51</v>
      </c>
      <c r="E57" s="42">
        <v>34998.51</v>
      </c>
      <c r="F57" s="42">
        <v>50000</v>
      </c>
      <c r="G57" s="42">
        <v>0</v>
      </c>
      <c r="H57" s="32">
        <f>SUM(F57:G57)</f>
        <v>50000</v>
      </c>
      <c r="I57" s="5"/>
    </row>
    <row r="58" spans="1:9" ht="39.950000000000003" customHeight="1" x14ac:dyDescent="0.25">
      <c r="A58" s="24" t="s">
        <v>138</v>
      </c>
      <c r="B58" s="38" t="s">
        <v>139</v>
      </c>
      <c r="C58" s="25">
        <f>SUM(C57)</f>
        <v>35000</v>
      </c>
      <c r="D58" s="25">
        <f>SUM(D57)</f>
        <v>34998.51</v>
      </c>
      <c r="E58" s="25">
        <f>SUM(E57)</f>
        <v>34998.51</v>
      </c>
      <c r="F58" s="25">
        <f>SUM(F57)</f>
        <v>50000</v>
      </c>
      <c r="G58" s="25">
        <f>SUM(G57)</f>
        <v>0</v>
      </c>
      <c r="H58" s="25">
        <f>SUM(F58,G58)</f>
        <v>50000</v>
      </c>
      <c r="I58" s="5"/>
    </row>
    <row r="59" spans="1:9" ht="39.950000000000003" customHeight="1" x14ac:dyDescent="0.25">
      <c r="A59" s="41" t="s">
        <v>65</v>
      </c>
      <c r="B59" s="30" t="s">
        <v>77</v>
      </c>
      <c r="C59" s="42">
        <v>35000</v>
      </c>
      <c r="D59" s="42">
        <v>34998.51</v>
      </c>
      <c r="E59" s="42">
        <v>34998.51</v>
      </c>
      <c r="F59" s="42">
        <v>100000</v>
      </c>
      <c r="G59" s="42">
        <v>0</v>
      </c>
      <c r="H59" s="32">
        <f>SUM(F59:G59)</f>
        <v>100000</v>
      </c>
      <c r="I59" s="5"/>
    </row>
    <row r="60" spans="1:9" ht="39.950000000000003" customHeight="1" x14ac:dyDescent="0.25">
      <c r="A60" s="24" t="s">
        <v>63</v>
      </c>
      <c r="B60" s="38" t="s">
        <v>64</v>
      </c>
      <c r="C60" s="25">
        <f>SUM(C59)</f>
        <v>35000</v>
      </c>
      <c r="D60" s="25">
        <f>SUM(D59)</f>
        <v>34998.51</v>
      </c>
      <c r="E60" s="25">
        <f>SUM(E59)</f>
        <v>34998.51</v>
      </c>
      <c r="F60" s="25">
        <f>SUM(F59)</f>
        <v>100000</v>
      </c>
      <c r="G60" s="25">
        <f>SUM(G59)</f>
        <v>0</v>
      </c>
      <c r="H60" s="25">
        <f>SUM(F60,G60)</f>
        <v>100000</v>
      </c>
      <c r="I60" s="5"/>
    </row>
    <row r="61" spans="1:9" ht="39.950000000000003" customHeight="1" x14ac:dyDescent="0.25">
      <c r="A61" s="41" t="s">
        <v>71</v>
      </c>
      <c r="B61" s="30" t="s">
        <v>36</v>
      </c>
      <c r="C61" s="42"/>
      <c r="D61" s="42"/>
      <c r="E61" s="42"/>
      <c r="F61" s="42">
        <v>9000</v>
      </c>
      <c r="G61" s="42">
        <v>0</v>
      </c>
      <c r="H61" s="32">
        <f>SUM(F61:G61)</f>
        <v>9000</v>
      </c>
      <c r="I61" s="9"/>
    </row>
    <row r="62" spans="1:9" ht="39.950000000000003" customHeight="1" x14ac:dyDescent="0.25">
      <c r="A62" s="41" t="s">
        <v>101</v>
      </c>
      <c r="B62" s="30" t="s">
        <v>119</v>
      </c>
      <c r="C62" s="42"/>
      <c r="D62" s="42"/>
      <c r="E62" s="42"/>
      <c r="F62" s="42">
        <v>51500</v>
      </c>
      <c r="G62" s="42">
        <v>0</v>
      </c>
      <c r="H62" s="32">
        <f>SUM(F62:G62)</f>
        <v>51500</v>
      </c>
      <c r="I62" s="9"/>
    </row>
    <row r="63" spans="1:9" ht="39.950000000000003" customHeight="1" x14ac:dyDescent="0.25">
      <c r="A63" s="41" t="s">
        <v>101</v>
      </c>
      <c r="B63" s="30" t="s">
        <v>102</v>
      </c>
      <c r="C63" s="42"/>
      <c r="D63" s="42"/>
      <c r="E63" s="42"/>
      <c r="F63" s="42">
        <v>550000</v>
      </c>
      <c r="G63" s="42">
        <v>0</v>
      </c>
      <c r="H63" s="32">
        <f>SUM(F63:G63)</f>
        <v>550000</v>
      </c>
      <c r="I63" s="9"/>
    </row>
    <row r="64" spans="1:9" ht="39.950000000000003" customHeight="1" x14ac:dyDescent="0.25">
      <c r="A64" s="41" t="s">
        <v>101</v>
      </c>
      <c r="B64" s="30" t="s">
        <v>135</v>
      </c>
      <c r="C64" s="42"/>
      <c r="D64" s="42"/>
      <c r="E64" s="42"/>
      <c r="F64" s="42">
        <v>38000</v>
      </c>
      <c r="G64" s="42">
        <v>0</v>
      </c>
      <c r="H64" s="32">
        <f>SUM(F64:G64)</f>
        <v>38000</v>
      </c>
      <c r="I64" s="9"/>
    </row>
    <row r="65" spans="1:9" ht="39.950000000000003" customHeight="1" x14ac:dyDescent="0.25">
      <c r="A65" s="41" t="s">
        <v>101</v>
      </c>
      <c r="B65" s="30" t="s">
        <v>123</v>
      </c>
      <c r="C65" s="42"/>
      <c r="D65" s="42"/>
      <c r="E65" s="42"/>
      <c r="F65" s="42">
        <v>30750</v>
      </c>
      <c r="G65" s="42">
        <v>0</v>
      </c>
      <c r="H65" s="32">
        <f>SUM(F65:G65)</f>
        <v>30750</v>
      </c>
      <c r="I65" s="9"/>
    </row>
    <row r="66" spans="1:9" ht="39.950000000000003" customHeight="1" x14ac:dyDescent="0.25">
      <c r="A66" s="24" t="s">
        <v>41</v>
      </c>
      <c r="B66" s="38" t="s">
        <v>40</v>
      </c>
      <c r="C66" s="25">
        <f t="shared" ref="C66:I66" si="6">SUM(C61:C61)</f>
        <v>0</v>
      </c>
      <c r="D66" s="25">
        <f t="shared" si="6"/>
        <v>0</v>
      </c>
      <c r="E66" s="25">
        <f t="shared" si="6"/>
        <v>0</v>
      </c>
      <c r="F66" s="25">
        <f>SUM(F61:F65)</f>
        <v>679250</v>
      </c>
      <c r="G66" s="25">
        <f>SUM(G61:G65)</f>
        <v>0</v>
      </c>
      <c r="H66" s="25">
        <f>SUM(H61:H65)</f>
        <v>679250</v>
      </c>
      <c r="I66" s="5">
        <f t="shared" si="6"/>
        <v>0</v>
      </c>
    </row>
    <row r="67" spans="1:9" ht="39.950000000000003" customHeight="1" x14ac:dyDescent="0.25">
      <c r="A67" s="48" t="s">
        <v>108</v>
      </c>
      <c r="B67" s="35" t="s">
        <v>109</v>
      </c>
      <c r="C67" s="36"/>
      <c r="D67" s="36"/>
      <c r="E67" s="36"/>
      <c r="F67" s="36">
        <v>67970</v>
      </c>
      <c r="G67" s="36">
        <v>0</v>
      </c>
      <c r="H67" s="32">
        <f>SUM(F67:G67)</f>
        <v>67970</v>
      </c>
      <c r="I67" s="5"/>
    </row>
    <row r="68" spans="1:9" ht="39.950000000000003" customHeight="1" x14ac:dyDescent="0.25">
      <c r="A68" s="48" t="s">
        <v>108</v>
      </c>
      <c r="B68" s="35" t="s">
        <v>145</v>
      </c>
      <c r="C68" s="36"/>
      <c r="D68" s="36"/>
      <c r="E68" s="36"/>
      <c r="F68" s="36"/>
      <c r="G68" s="36">
        <v>23000</v>
      </c>
      <c r="H68" s="32">
        <f>SUM(F68:G68)</f>
        <v>23000</v>
      </c>
      <c r="I68" s="5"/>
    </row>
    <row r="69" spans="1:9" ht="39.950000000000003" customHeight="1" x14ac:dyDescent="0.25">
      <c r="A69" s="24" t="s">
        <v>121</v>
      </c>
      <c r="B69" s="38" t="s">
        <v>122</v>
      </c>
      <c r="C69" s="25"/>
      <c r="D69" s="25"/>
      <c r="E69" s="25"/>
      <c r="F69" s="25">
        <f>SUM(F67:F68)</f>
        <v>67970</v>
      </c>
      <c r="G69" s="25">
        <f>SUM(G67:G68)</f>
        <v>23000</v>
      </c>
      <c r="H69" s="25">
        <f>SUM(H67:H68)</f>
        <v>90970</v>
      </c>
      <c r="I69" s="5"/>
    </row>
    <row r="70" spans="1:9" ht="39.950000000000003" customHeight="1" x14ac:dyDescent="0.25">
      <c r="A70" s="41" t="s">
        <v>78</v>
      </c>
      <c r="B70" s="30" t="s">
        <v>37</v>
      </c>
      <c r="C70" s="42"/>
      <c r="D70" s="42"/>
      <c r="E70" s="42"/>
      <c r="F70" s="42">
        <v>21000</v>
      </c>
      <c r="G70" s="42">
        <v>0</v>
      </c>
      <c r="H70" s="32">
        <f>SUM(F70:G70)</f>
        <v>21000</v>
      </c>
      <c r="I70" s="9"/>
    </row>
    <row r="71" spans="1:9" ht="39.950000000000003" customHeight="1" x14ac:dyDescent="0.25">
      <c r="A71" s="24" t="s">
        <v>17</v>
      </c>
      <c r="B71" s="38" t="s">
        <v>42</v>
      </c>
      <c r="C71" s="25">
        <f>SUM(C70:C70)</f>
        <v>0</v>
      </c>
      <c r="D71" s="25">
        <f>SUM(D70:D70)</f>
        <v>0</v>
      </c>
      <c r="E71" s="25">
        <f>SUM(E70:E70)</f>
        <v>0</v>
      </c>
      <c r="F71" s="25">
        <f>SUM(F70:F70)</f>
        <v>21000</v>
      </c>
      <c r="G71" s="25">
        <f>SUM(G70:G70)</f>
        <v>0</v>
      </c>
      <c r="H71" s="25">
        <f>SUM(F71,G71)</f>
        <v>21000</v>
      </c>
      <c r="I71" s="5">
        <f>SUM(I70:I70)</f>
        <v>0</v>
      </c>
    </row>
    <row r="72" spans="1:9" ht="39.950000000000003" customHeight="1" x14ac:dyDescent="0.25">
      <c r="A72" s="41" t="s">
        <v>72</v>
      </c>
      <c r="B72" s="30" t="s">
        <v>51</v>
      </c>
      <c r="C72" s="42"/>
      <c r="D72" s="42"/>
      <c r="E72" s="42"/>
      <c r="F72" s="42">
        <v>50000</v>
      </c>
      <c r="G72" s="42">
        <v>0</v>
      </c>
      <c r="H72" s="32">
        <f>SUM(F72:G72)</f>
        <v>50000</v>
      </c>
      <c r="I72" s="9"/>
    </row>
    <row r="73" spans="1:9" ht="39.950000000000003" customHeight="1" x14ac:dyDescent="0.25">
      <c r="A73" s="24" t="s">
        <v>18</v>
      </c>
      <c r="B73" s="38" t="s">
        <v>19</v>
      </c>
      <c r="C73" s="25">
        <f t="shared" ref="C73:I75" si="7">SUM(C72:C72)</f>
        <v>0</v>
      </c>
      <c r="D73" s="25">
        <f t="shared" si="7"/>
        <v>0</v>
      </c>
      <c r="E73" s="25">
        <f t="shared" si="7"/>
        <v>0</v>
      </c>
      <c r="F73" s="25">
        <f t="shared" si="7"/>
        <v>50000</v>
      </c>
      <c r="G73" s="25">
        <f t="shared" si="7"/>
        <v>0</v>
      </c>
      <c r="H73" s="25">
        <f>SUM(F73,G73)</f>
        <v>50000</v>
      </c>
      <c r="I73" s="5">
        <f t="shared" si="7"/>
        <v>0</v>
      </c>
    </row>
    <row r="74" spans="1:9" ht="39.950000000000003" customHeight="1" x14ac:dyDescent="0.25">
      <c r="A74" s="48" t="s">
        <v>124</v>
      </c>
      <c r="B74" s="35" t="s">
        <v>125</v>
      </c>
      <c r="C74" s="36"/>
      <c r="D74" s="36"/>
      <c r="E74" s="36"/>
      <c r="F74" s="36">
        <v>35000</v>
      </c>
      <c r="G74" s="36">
        <v>0</v>
      </c>
      <c r="H74" s="32">
        <f>SUM(F74:G74)</f>
        <v>35000</v>
      </c>
      <c r="I74" s="5"/>
    </row>
    <row r="75" spans="1:9" ht="39.950000000000003" customHeight="1" x14ac:dyDescent="0.25">
      <c r="A75" s="24" t="s">
        <v>126</v>
      </c>
      <c r="B75" s="38" t="s">
        <v>127</v>
      </c>
      <c r="C75" s="25">
        <f t="shared" si="7"/>
        <v>0</v>
      </c>
      <c r="D75" s="25">
        <f t="shared" si="7"/>
        <v>0</v>
      </c>
      <c r="E75" s="25">
        <f t="shared" si="7"/>
        <v>0</v>
      </c>
      <c r="F75" s="25">
        <f t="shared" si="7"/>
        <v>35000</v>
      </c>
      <c r="G75" s="25">
        <f t="shared" si="7"/>
        <v>0</v>
      </c>
      <c r="H75" s="25">
        <f>SUM(F75,G75)</f>
        <v>35000</v>
      </c>
      <c r="I75" s="5"/>
    </row>
    <row r="76" spans="1:9" s="2" customFormat="1" ht="39.950000000000003" customHeight="1" x14ac:dyDescent="0.25">
      <c r="A76" s="48" t="s">
        <v>73</v>
      </c>
      <c r="B76" s="35" t="s">
        <v>38</v>
      </c>
      <c r="C76" s="36"/>
      <c r="D76" s="36"/>
      <c r="E76" s="36"/>
      <c r="F76" s="36">
        <v>8000</v>
      </c>
      <c r="G76" s="36">
        <v>0</v>
      </c>
      <c r="H76" s="32">
        <f>SUM(F76:G76)</f>
        <v>8000</v>
      </c>
      <c r="I76" s="11"/>
    </row>
    <row r="77" spans="1:9" ht="39.950000000000003" customHeight="1" x14ac:dyDescent="0.25">
      <c r="A77" s="24">
        <v>85219</v>
      </c>
      <c r="B77" s="38" t="s">
        <v>43</v>
      </c>
      <c r="C77" s="25">
        <f>SUM(C76)</f>
        <v>0</v>
      </c>
      <c r="D77" s="25">
        <f t="shared" ref="D77:I77" si="8">SUM(D76)</f>
        <v>0</v>
      </c>
      <c r="E77" s="25">
        <f t="shared" si="8"/>
        <v>0</v>
      </c>
      <c r="F77" s="25">
        <f t="shared" si="8"/>
        <v>8000</v>
      </c>
      <c r="G77" s="25">
        <f t="shared" si="8"/>
        <v>0</v>
      </c>
      <c r="H77" s="25">
        <f>SUM(F77,G77)</f>
        <v>8000</v>
      </c>
      <c r="I77" s="5">
        <f t="shared" si="8"/>
        <v>0</v>
      </c>
    </row>
    <row r="78" spans="1:9" ht="39.950000000000003" customHeight="1" x14ac:dyDescent="0.25">
      <c r="A78" s="41" t="s">
        <v>74</v>
      </c>
      <c r="B78" s="30" t="s">
        <v>20</v>
      </c>
      <c r="C78" s="42">
        <v>0</v>
      </c>
      <c r="D78" s="42">
        <v>0</v>
      </c>
      <c r="E78" s="42">
        <v>0</v>
      </c>
      <c r="F78" s="42">
        <v>210000</v>
      </c>
      <c r="G78" s="42">
        <v>0</v>
      </c>
      <c r="H78" s="32">
        <f>SUM(F78:G78)</f>
        <v>210000</v>
      </c>
      <c r="I78" s="9"/>
    </row>
    <row r="79" spans="1:9" ht="39.950000000000003" customHeight="1" x14ac:dyDescent="0.25">
      <c r="A79" s="41" t="s">
        <v>74</v>
      </c>
      <c r="B79" s="30" t="s">
        <v>32</v>
      </c>
      <c r="C79" s="42"/>
      <c r="D79" s="42"/>
      <c r="E79" s="42"/>
      <c r="F79" s="42">
        <v>200000</v>
      </c>
      <c r="G79" s="42">
        <v>0</v>
      </c>
      <c r="H79" s="32">
        <f>SUM(F79:G79)</f>
        <v>200000</v>
      </c>
      <c r="I79" s="9"/>
    </row>
    <row r="80" spans="1:9" ht="39.950000000000003" customHeight="1" x14ac:dyDescent="0.25">
      <c r="A80" s="24" t="s">
        <v>21</v>
      </c>
      <c r="B80" s="38" t="s">
        <v>22</v>
      </c>
      <c r="C80" s="25">
        <f t="shared" ref="C80:I80" si="9">SUM(C78:C79)</f>
        <v>0</v>
      </c>
      <c r="D80" s="25">
        <f t="shared" si="9"/>
        <v>0</v>
      </c>
      <c r="E80" s="25">
        <f t="shared" si="9"/>
        <v>0</v>
      </c>
      <c r="F80" s="25">
        <f t="shared" si="9"/>
        <v>410000</v>
      </c>
      <c r="G80" s="25">
        <f t="shared" si="9"/>
        <v>0</v>
      </c>
      <c r="H80" s="25">
        <f>SUM(F80,G80)</f>
        <v>410000</v>
      </c>
      <c r="I80" s="5">
        <f t="shared" si="9"/>
        <v>0</v>
      </c>
    </row>
    <row r="81" spans="1:9" ht="39.950000000000003" customHeight="1" x14ac:dyDescent="0.25">
      <c r="A81" s="41" t="s">
        <v>75</v>
      </c>
      <c r="B81" s="30" t="s">
        <v>23</v>
      </c>
      <c r="C81" s="42">
        <v>56000</v>
      </c>
      <c r="D81" s="42">
        <v>17903.060000000001</v>
      </c>
      <c r="E81" s="42">
        <v>18000</v>
      </c>
      <c r="F81" s="42">
        <v>40000</v>
      </c>
      <c r="G81" s="42">
        <v>0</v>
      </c>
      <c r="H81" s="32">
        <f>SUM(F81:G81)</f>
        <v>40000</v>
      </c>
      <c r="I81" s="9"/>
    </row>
    <row r="82" spans="1:9" ht="39.950000000000003" customHeight="1" x14ac:dyDescent="0.25">
      <c r="A82" s="24" t="s">
        <v>24</v>
      </c>
      <c r="B82" s="38" t="s">
        <v>25</v>
      </c>
      <c r="C82" s="25">
        <f t="shared" ref="C82:I82" si="10">SUM(C81)</f>
        <v>56000</v>
      </c>
      <c r="D82" s="25">
        <f t="shared" si="10"/>
        <v>17903.060000000001</v>
      </c>
      <c r="E82" s="25">
        <f t="shared" si="10"/>
        <v>18000</v>
      </c>
      <c r="F82" s="25">
        <f t="shared" si="10"/>
        <v>40000</v>
      </c>
      <c r="G82" s="25">
        <f t="shared" si="10"/>
        <v>0</v>
      </c>
      <c r="H82" s="25">
        <f>SUM(F82,G82)</f>
        <v>40000</v>
      </c>
      <c r="I82" s="5">
        <f t="shared" si="10"/>
        <v>0</v>
      </c>
    </row>
    <row r="83" spans="1:9" ht="45.75" customHeight="1" x14ac:dyDescent="0.25">
      <c r="A83" s="29" t="s">
        <v>95</v>
      </c>
      <c r="B83" s="35" t="s">
        <v>94</v>
      </c>
      <c r="C83" s="36"/>
      <c r="D83" s="36"/>
      <c r="E83" s="51"/>
      <c r="F83" s="52">
        <v>72000</v>
      </c>
      <c r="G83" s="65">
        <v>0</v>
      </c>
      <c r="H83" s="32">
        <f t="shared" ref="H83:H89" si="11">SUM(F83:G83)</f>
        <v>72000</v>
      </c>
      <c r="I83" s="55"/>
    </row>
    <row r="84" spans="1:9" ht="51.75" customHeight="1" x14ac:dyDescent="0.25">
      <c r="A84" s="29" t="s">
        <v>95</v>
      </c>
      <c r="B84" s="35" t="s">
        <v>92</v>
      </c>
      <c r="C84" s="36"/>
      <c r="D84" s="36"/>
      <c r="E84" s="51"/>
      <c r="F84" s="52">
        <v>4300</v>
      </c>
      <c r="G84" s="65">
        <v>0</v>
      </c>
      <c r="H84" s="32">
        <f t="shared" si="11"/>
        <v>4300</v>
      </c>
      <c r="I84" s="55"/>
    </row>
    <row r="85" spans="1:9" ht="51.75" customHeight="1" x14ac:dyDescent="0.25">
      <c r="A85" s="29" t="s">
        <v>95</v>
      </c>
      <c r="B85" s="35" t="s">
        <v>93</v>
      </c>
      <c r="C85" s="36"/>
      <c r="D85" s="36"/>
      <c r="E85" s="51"/>
      <c r="F85" s="53">
        <v>7000</v>
      </c>
      <c r="G85" s="66">
        <v>0</v>
      </c>
      <c r="H85" s="67">
        <f t="shared" si="11"/>
        <v>7000</v>
      </c>
      <c r="I85" s="55"/>
    </row>
    <row r="86" spans="1:9" ht="36" customHeight="1" x14ac:dyDescent="0.25">
      <c r="A86" s="29" t="s">
        <v>95</v>
      </c>
      <c r="B86" s="35" t="s">
        <v>97</v>
      </c>
      <c r="C86" s="36"/>
      <c r="D86" s="36"/>
      <c r="E86" s="51"/>
      <c r="F86" s="53">
        <v>10600</v>
      </c>
      <c r="G86" s="52">
        <v>0</v>
      </c>
      <c r="H86" s="37">
        <f t="shared" si="11"/>
        <v>10600</v>
      </c>
      <c r="I86" s="56"/>
    </row>
    <row r="87" spans="1:9" ht="36" customHeight="1" x14ac:dyDescent="0.25">
      <c r="A87" s="29" t="s">
        <v>95</v>
      </c>
      <c r="B87" s="35" t="s">
        <v>132</v>
      </c>
      <c r="C87" s="36"/>
      <c r="D87" s="36"/>
      <c r="E87" s="51"/>
      <c r="F87" s="53">
        <v>9200</v>
      </c>
      <c r="G87" s="52">
        <v>0</v>
      </c>
      <c r="H87" s="37">
        <f t="shared" si="11"/>
        <v>9200</v>
      </c>
      <c r="I87" s="56"/>
    </row>
    <row r="88" spans="1:9" ht="36" customHeight="1" x14ac:dyDescent="0.25">
      <c r="A88" s="29" t="s">
        <v>95</v>
      </c>
      <c r="B88" s="35" t="s">
        <v>133</v>
      </c>
      <c r="C88" s="36"/>
      <c r="D88" s="36"/>
      <c r="E88" s="51"/>
      <c r="F88" s="53">
        <v>4200</v>
      </c>
      <c r="G88" s="52">
        <v>0</v>
      </c>
      <c r="H88" s="37">
        <f t="shared" si="11"/>
        <v>4200</v>
      </c>
      <c r="I88" s="56"/>
    </row>
    <row r="89" spans="1:9" ht="51.75" customHeight="1" x14ac:dyDescent="0.25">
      <c r="A89" s="29" t="s">
        <v>95</v>
      </c>
      <c r="B89" s="35" t="s">
        <v>129</v>
      </c>
      <c r="C89" s="36"/>
      <c r="D89" s="36"/>
      <c r="E89" s="51"/>
      <c r="F89" s="53">
        <v>100000</v>
      </c>
      <c r="G89" s="52">
        <v>0</v>
      </c>
      <c r="H89" s="37">
        <f t="shared" si="11"/>
        <v>100000</v>
      </c>
      <c r="I89" s="56"/>
    </row>
    <row r="90" spans="1:9" ht="39.950000000000003" customHeight="1" x14ac:dyDescent="0.25">
      <c r="A90" s="23" t="s">
        <v>96</v>
      </c>
      <c r="B90" s="38" t="s">
        <v>142</v>
      </c>
      <c r="C90" s="25"/>
      <c r="D90" s="25"/>
      <c r="E90" s="39"/>
      <c r="F90" s="40">
        <f>SUM(F83:F89)</f>
        <v>207300</v>
      </c>
      <c r="G90" s="40">
        <f>SUM(G83:G89)</f>
        <v>0</v>
      </c>
      <c r="H90" s="40">
        <f>SUM(H83:H89)</f>
        <v>207300</v>
      </c>
      <c r="I90" s="55"/>
    </row>
    <row r="91" spans="1:9" ht="39.950000000000003" customHeight="1" x14ac:dyDescent="0.25">
      <c r="A91" s="41" t="s">
        <v>76</v>
      </c>
      <c r="B91" s="30" t="s">
        <v>84</v>
      </c>
      <c r="C91" s="42">
        <v>30000</v>
      </c>
      <c r="D91" s="42">
        <v>0</v>
      </c>
      <c r="E91" s="42">
        <v>30000</v>
      </c>
      <c r="F91" s="49">
        <v>48294</v>
      </c>
      <c r="G91" s="46"/>
      <c r="H91" s="32">
        <f t="shared" ref="H91:H101" si="12">SUM(F91:G91)</f>
        <v>48294</v>
      </c>
      <c r="I91" s="12"/>
    </row>
    <row r="92" spans="1:9" ht="39.950000000000003" customHeight="1" x14ac:dyDescent="0.25">
      <c r="A92" s="41" t="s">
        <v>76</v>
      </c>
      <c r="B92" s="30" t="s">
        <v>88</v>
      </c>
      <c r="C92" s="42"/>
      <c r="D92" s="42"/>
      <c r="E92" s="42"/>
      <c r="F92" s="49">
        <v>25091</v>
      </c>
      <c r="G92" s="46">
        <v>0</v>
      </c>
      <c r="H92" s="32">
        <f t="shared" si="12"/>
        <v>25091</v>
      </c>
      <c r="I92" s="12"/>
    </row>
    <row r="93" spans="1:9" ht="39.950000000000003" customHeight="1" x14ac:dyDescent="0.25">
      <c r="A93" s="41" t="s">
        <v>76</v>
      </c>
      <c r="B93" s="30" t="s">
        <v>103</v>
      </c>
      <c r="C93" s="42"/>
      <c r="D93" s="42"/>
      <c r="E93" s="42"/>
      <c r="F93" s="49">
        <v>45000</v>
      </c>
      <c r="G93" s="46">
        <v>0</v>
      </c>
      <c r="H93" s="32">
        <f t="shared" si="12"/>
        <v>45000</v>
      </c>
      <c r="I93" s="12"/>
    </row>
    <row r="94" spans="1:9" ht="39.950000000000003" customHeight="1" x14ac:dyDescent="0.25">
      <c r="A94" s="41" t="s">
        <v>140</v>
      </c>
      <c r="B94" s="30" t="s">
        <v>141</v>
      </c>
      <c r="C94" s="42"/>
      <c r="D94" s="42"/>
      <c r="E94" s="42"/>
      <c r="F94" s="49">
        <v>25000</v>
      </c>
      <c r="G94" s="46">
        <v>0</v>
      </c>
      <c r="H94" s="32">
        <f t="shared" si="12"/>
        <v>25000</v>
      </c>
      <c r="I94" s="12"/>
    </row>
    <row r="95" spans="1:9" ht="39.950000000000003" customHeight="1" x14ac:dyDescent="0.25">
      <c r="A95" s="41" t="s">
        <v>76</v>
      </c>
      <c r="B95" s="30" t="s">
        <v>147</v>
      </c>
      <c r="C95" s="42"/>
      <c r="D95" s="42"/>
      <c r="E95" s="42"/>
      <c r="F95" s="49"/>
      <c r="G95" s="46">
        <v>6130</v>
      </c>
      <c r="H95" s="32">
        <f t="shared" si="12"/>
        <v>6130</v>
      </c>
      <c r="I95" s="12"/>
    </row>
    <row r="96" spans="1:9" ht="39.950000000000003" customHeight="1" x14ac:dyDescent="0.25">
      <c r="A96" s="41" t="s">
        <v>140</v>
      </c>
      <c r="B96" s="30" t="s">
        <v>148</v>
      </c>
      <c r="C96" s="42"/>
      <c r="D96" s="42"/>
      <c r="E96" s="42"/>
      <c r="F96" s="49"/>
      <c r="G96" s="46">
        <v>2200</v>
      </c>
      <c r="H96" s="32">
        <f t="shared" si="12"/>
        <v>2200</v>
      </c>
      <c r="I96" s="12"/>
    </row>
    <row r="97" spans="1:9" ht="39.950000000000003" customHeight="1" x14ac:dyDescent="0.25">
      <c r="A97" s="41" t="s">
        <v>76</v>
      </c>
      <c r="B97" s="30" t="s">
        <v>150</v>
      </c>
      <c r="C97" s="42"/>
      <c r="D97" s="42"/>
      <c r="E97" s="42"/>
      <c r="F97" s="49"/>
      <c r="G97" s="46">
        <v>43320</v>
      </c>
      <c r="H97" s="32">
        <f t="shared" si="12"/>
        <v>43320</v>
      </c>
      <c r="I97" s="12"/>
    </row>
    <row r="98" spans="1:9" ht="39.950000000000003" customHeight="1" x14ac:dyDescent="0.25">
      <c r="A98" s="41" t="s">
        <v>76</v>
      </c>
      <c r="B98" s="30" t="s">
        <v>151</v>
      </c>
      <c r="C98" s="42"/>
      <c r="D98" s="42"/>
      <c r="E98" s="42"/>
      <c r="F98" s="49"/>
      <c r="G98" s="46">
        <v>26820</v>
      </c>
      <c r="H98" s="32">
        <f t="shared" si="12"/>
        <v>26820</v>
      </c>
      <c r="I98" s="12"/>
    </row>
    <row r="99" spans="1:9" ht="39.950000000000003" customHeight="1" x14ac:dyDescent="0.25">
      <c r="A99" s="41" t="s">
        <v>76</v>
      </c>
      <c r="B99" s="30" t="s">
        <v>131</v>
      </c>
      <c r="C99" s="42"/>
      <c r="D99" s="42"/>
      <c r="E99" s="42"/>
      <c r="F99" s="49">
        <v>70000</v>
      </c>
      <c r="G99" s="46">
        <v>0</v>
      </c>
      <c r="H99" s="32">
        <f t="shared" si="12"/>
        <v>70000</v>
      </c>
      <c r="I99" s="12"/>
    </row>
    <row r="100" spans="1:9" ht="48.75" customHeight="1" x14ac:dyDescent="0.25">
      <c r="A100" s="41" t="s">
        <v>76</v>
      </c>
      <c r="B100" s="30" t="s">
        <v>26</v>
      </c>
      <c r="C100" s="42">
        <v>0</v>
      </c>
      <c r="D100" s="42">
        <v>0</v>
      </c>
      <c r="E100" s="42">
        <v>0</v>
      </c>
      <c r="F100" s="44">
        <f>150000-100000</f>
        <v>50000</v>
      </c>
      <c r="G100" s="42">
        <v>0</v>
      </c>
      <c r="H100" s="32">
        <f t="shared" si="12"/>
        <v>50000</v>
      </c>
      <c r="I100" s="9"/>
    </row>
    <row r="101" spans="1:9" ht="54.75" customHeight="1" x14ac:dyDescent="0.25">
      <c r="A101" s="41" t="s">
        <v>76</v>
      </c>
      <c r="B101" s="30" t="s">
        <v>27</v>
      </c>
      <c r="C101" s="42">
        <v>7000</v>
      </c>
      <c r="D101" s="42">
        <v>0</v>
      </c>
      <c r="E101" s="42">
        <v>7000</v>
      </c>
      <c r="F101" s="44">
        <v>25000</v>
      </c>
      <c r="G101" s="42">
        <v>0</v>
      </c>
      <c r="H101" s="32">
        <f t="shared" si="12"/>
        <v>25000</v>
      </c>
      <c r="I101" s="9"/>
    </row>
    <row r="102" spans="1:9" ht="39.950000000000003" customHeight="1" x14ac:dyDescent="0.25">
      <c r="A102" s="24" t="s">
        <v>28</v>
      </c>
      <c r="B102" s="38" t="s">
        <v>29</v>
      </c>
      <c r="C102" s="25">
        <f>SUM(C91:C101)</f>
        <v>37000</v>
      </c>
      <c r="D102" s="25">
        <f>SUM(D91:D101)</f>
        <v>0</v>
      </c>
      <c r="E102" s="25">
        <f>SUM(E91:E101)</f>
        <v>37000</v>
      </c>
      <c r="F102" s="25">
        <f>SUM(F91:F101)</f>
        <v>288385</v>
      </c>
      <c r="G102" s="25">
        <f>SUM(G91:G101)</f>
        <v>78470</v>
      </c>
      <c r="H102" s="25">
        <f>SUM(F102,G102)</f>
        <v>366855</v>
      </c>
      <c r="I102" s="5">
        <f>SUM(I91:I101)</f>
        <v>0</v>
      </c>
    </row>
    <row r="103" spans="1:9" ht="39.950000000000003" customHeight="1" x14ac:dyDescent="0.25">
      <c r="A103" s="50"/>
      <c r="B103" s="24" t="s">
        <v>30</v>
      </c>
      <c r="C103" s="25" t="e">
        <f>SUM(C10,#REF!,C33,C37,C43,C47,#REF!,C56,C66,C71,#REF!,C73,C77,C80,C82,#REF!,C102)</f>
        <v>#REF!</v>
      </c>
      <c r="D103" s="25" t="e">
        <f>SUM(D10,#REF!,D33,D37,D43,D47,#REF!,D56,D66,D71,#REF!,D73,D77,D80,D82,#REF!,D102)</f>
        <v>#REF!</v>
      </c>
      <c r="E103" s="25" t="e">
        <f>SUM(E10,#REF!,E33,E37,E43,E47,#REF!,E56,E66,E71,#REF!,E73,E77,E80,E82,#REF!,E102)</f>
        <v>#REF!</v>
      </c>
      <c r="F103" s="25">
        <f>SUM(F10,F16,F12,F33,F37,F43,F45,F47,F56,F66,F69,F71,F73,F77,F80,F82,F102,F60,F90,F75,F58)</f>
        <v>13440904</v>
      </c>
      <c r="G103" s="25">
        <f>SUM(G10,G16,G12,G33,G37,G43,G45,G47,G56,G66,G69,G71,G73,G77,G80,G82,G102,G60,G90,G75,G58)</f>
        <v>1822970</v>
      </c>
      <c r="H103" s="25">
        <f>SUM(H10,H16,H12,H33,H37,H43,H45,H47,H56,H66,H69,H71,H73,H77,H80,H82,H102,H60,H90,H75,H58)</f>
        <v>15263874</v>
      </c>
      <c r="I103" s="5" t="e">
        <f>SUM(I10,#REF!,I33,I37,I43,I47,#REF!,I56,I66,I71,#REF!,I73,I77,I80,I82,#REF!,I102)</f>
        <v>#REF!</v>
      </c>
    </row>
    <row r="104" spans="1:9" ht="33" customHeight="1" x14ac:dyDescent="0.25">
      <c r="A104" s="13"/>
      <c r="B104" s="14"/>
      <c r="C104" s="15"/>
      <c r="D104" s="15"/>
      <c r="E104" s="15"/>
      <c r="F104" s="68"/>
      <c r="G104" s="68"/>
      <c r="H104" s="68"/>
    </row>
  </sheetData>
  <sheetProtection selectLockedCells="1" selectUnlockedCells="1"/>
  <mergeCells count="2">
    <mergeCell ref="G2:H2"/>
    <mergeCell ref="A49:A55"/>
  </mergeCells>
  <pageMargins left="0.70866141732283472" right="0.70866141732283472" top="0.74803149606299213" bottom="0.74803149606299213" header="0.51181102362204722" footer="0.51181102362204722"/>
  <pageSetup paperSize="9" scale="8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Marciniak</dc:creator>
  <cp:lastModifiedBy>Sylwia Nowicka</cp:lastModifiedBy>
  <cp:revision>0</cp:revision>
  <cp:lastPrinted>2016-08-25T11:05:53Z</cp:lastPrinted>
  <dcterms:created xsi:type="dcterms:W3CDTF">2015-10-05T08:45:49Z</dcterms:created>
  <dcterms:modified xsi:type="dcterms:W3CDTF">2016-09-01T10:49:52Z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